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<sst xmlns="http://schemas.openxmlformats.org/spreadsheetml/2006/main" count="263" uniqueCount="142">
  <si>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</si>
  <si>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</si>
  <si>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</si>
  <si>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</si>
  <si>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</si>
  <si>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</si>
  <si>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</si>
  <si>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</si>
  <si>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</si>
  <si>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</si>
  <si>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</si>
  <si>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</si>
  <si>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</si>
  <si>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</si>
  <si>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</si>
  <si>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</si>
  <si>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</si>
  <si>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</si>
  <si>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</si>
  <si>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</si>
  <si>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</si>
  <si>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</si>
  <si>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</si>
  <si>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</si>
  <si>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</si>
  <si>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</si>
  <si>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</si>
  <si>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</si>
  <si>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</si>
  <si>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</si>
  <si>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</si>
  <si>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</si>
  <si>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</si>
  <si>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</si>
  <si>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</si>
  <si>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</si>
  <si>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</si>
  <si>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</si>
  <si>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</si>
  <si>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</si>
  <si>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</si>
  <si>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</si>
  <si>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</si>
  <si>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</si>
  <si>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</si>
  <si>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</si>
  <si>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</si>
  <si>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</si>
  <si>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</si>
  <si>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</si>
  <si>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</si>
  <si>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</si>
  <si>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</si>
  <si>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</si>
  <si>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</si>
  <si>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</si>
  <si>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</si>
  <si>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</si>
  <si>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</si>
  <si>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</si>
  <si>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</si>
  <si>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</si>
  <si>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</si>
  <si>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</si>
  <si>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</si>
  <si>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</si>
  <si>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</si>
  <si>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</si>
  <si>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</si>
  <si>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</si>
  <si>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</si>
  <si>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</si>
  <si>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</si>
  <si>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</si>
  <si>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</si>
  <si>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</si>
  <si>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</si>
  <si>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</si>
  <si>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</si>
  <si>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</si>
  <si>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</si>
  <si>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</si>
  <si>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</si>
  <si>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</si>
  <si>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</si>
  <si>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</si>
  <si>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</si>
  <si>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</si>
  <si>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</si>
  <si>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</si>
  <si>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</si>
  <si>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</si>
  <si>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</si>
  <si>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</si>
  <si>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</si>
  <si>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</si>
  <si>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</si>
  <si>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</si>
  <si>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</si>
  <si>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</si>
  <si>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</si>
  <si>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</si>
  <si>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</si>
  <si>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</si>
  <si>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</si>
  <si>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</si>
  <si>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</si>
  <si>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</si>
  <si>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</si>
  <si>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</si>
  <si>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</si>
  <si>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</si>
  <si>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</si>
  <si>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</si>
  <si>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</si>
  <si>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</si>
  <si>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</si>
  <si>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</si>
  <si>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</si>
  <si>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</si>
  <si>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</si>
  <si>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</si>
  <si>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</si>
  <si>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</si>
  <si>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</si>
  <si>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</si>
  <si>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</si>
  <si>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</si>
  <si>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</si>
  <si>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</si>
  <si>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</si>
  <si>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</si>
  <si>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</si>
  <si>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</si>
  <si>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</si>
  <si>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</si>
  <si>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t>Всего количество ХВС,м3 (ОДПУ-м3, НЕЖИЛЫЕ ПОМЕЩЕНИЯ) гр.6 гр. 3а-гр.24</t>
  </si>
  <si>
    <t xml:space="preserve">Показания ОДПУ, м3 ХВС на 23.05.2023 г. </t>
  </si>
  <si>
    <t>Показания ОДПУ, м3 ХВС на 22.06.2023 г.</t>
  </si>
  <si>
    <t xml:space="preserve">Всего количество ХВС,м3 по ОДПУ за месяц (31 день). 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</si>
  <si>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ИЮНЬ</t>
    </r>
    <r>
      <rPr>
        <b/>
        <sz val="14"/>
        <rFont val="Arial Cyr"/>
        <family val="2"/>
      </rPr>
      <t xml:space="preserve"> 2023 года</t>
    </r>
  </si>
  <si>
    <t>ВСЕГО холодная вода, м3 на проживающих человек без ИПУ по нормативу с повыщающим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</si>
</sst>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15" fillId="39" borderId="24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74" t="s">
        <v>96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4:15" ht="12.75">
      <c r="N6">
        <v>24.91</v>
      </c>
      <c r="O6">
        <v>210.51</v>
      </c>
    </row>
    <row r="7" spans="1:48" ht="13.5" customHeight="1" thickBot="1">
      <c r="A7" s="270" t="s">
        <v>0</v>
      </c>
      <c r="B7" s="270" t="s">
        <v>1</v>
      </c>
      <c r="C7" s="270" t="s">
        <v>77</v>
      </c>
      <c r="D7" s="275" t="s">
        <v>6</v>
      </c>
      <c r="E7" s="276"/>
      <c r="F7" s="277"/>
      <c r="G7" s="270" t="s">
        <v>59</v>
      </c>
      <c r="H7" s="270" t="s">
        <v>90</v>
      </c>
      <c r="I7" s="12"/>
      <c r="J7" s="278"/>
      <c r="K7" s="278"/>
      <c r="L7" s="278"/>
      <c r="M7" s="293" t="s">
        <v>5</v>
      </c>
      <c r="N7" s="294"/>
      <c r="O7" s="294"/>
      <c r="P7" s="294"/>
      <c r="Q7" s="295"/>
      <c r="R7" s="295"/>
      <c r="S7" s="296"/>
      <c r="T7" s="291" t="s">
        <v>87</v>
      </c>
      <c r="U7" s="288" t="s">
        <v>7</v>
      </c>
      <c r="V7" s="289"/>
      <c r="W7" s="290"/>
      <c r="X7" s="279" t="s">
        <v>11</v>
      </c>
      <c r="Y7" s="280"/>
      <c r="Z7" s="280"/>
      <c r="AA7" s="281"/>
      <c r="AB7" s="281"/>
      <c r="AC7" s="281"/>
      <c r="AD7" s="281"/>
      <c r="AE7" s="282"/>
      <c r="AF7" s="71"/>
      <c r="AG7" s="58"/>
      <c r="AH7" s="58"/>
      <c r="AI7" s="58"/>
      <c r="AJ7" s="97"/>
      <c r="AK7" s="97"/>
      <c r="AL7" s="283" t="s">
        <v>63</v>
      </c>
      <c r="AM7" s="284"/>
      <c r="AN7" s="284"/>
      <c r="AO7" s="284"/>
      <c r="AP7" s="284"/>
      <c r="AQ7" s="285"/>
      <c r="AR7" s="95"/>
      <c r="AS7" s="134"/>
      <c r="AT7" s="272" t="s">
        <v>88</v>
      </c>
      <c r="AU7" s="270" t="s">
        <v>0</v>
      </c>
      <c r="AV7" s="270" t="s">
        <v>1</v>
      </c>
    </row>
    <row r="8" spans="1:48" ht="100.5" customHeight="1">
      <c r="A8" s="271"/>
      <c r="B8" s="271"/>
      <c r="C8" s="271"/>
      <c r="D8" s="12" t="s">
        <v>2</v>
      </c>
      <c r="E8" s="12" t="s">
        <v>3</v>
      </c>
      <c r="F8" s="10" t="s">
        <v>10</v>
      </c>
      <c r="G8" s="271"/>
      <c r="H8" s="27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92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73"/>
      <c r="AU8" s="271"/>
      <c r="AV8" s="27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86" t="s">
        <v>91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7"/>
  <sheetViews>
    <sheetView tabSelected="1" zoomScalePageLayoutView="0" workbookViewId="0" topLeftCell="S1">
      <selection activeCell="AI16" sqref="AI16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6" width="9.125" style="160" customWidth="1"/>
    <col min="37" max="37" width="10.125" style="160" customWidth="1"/>
    <col min="38" max="41" width="9.125" style="160" customWidth="1"/>
    <col min="42" max="42" width="11.875" style="160" customWidth="1"/>
    <col min="43" max="43" width="12.25390625" style="160" customWidth="1"/>
    <col min="44" max="46" width="9.125" style="160" customWidth="1"/>
    <col min="47" max="47" width="11.375" style="160" bestFit="1" customWidth="1"/>
    <col min="48" max="48" width="9.375" style="160" bestFit="1" customWidth="1"/>
    <col min="49" max="49" width="11.375" style="160" bestFit="1" customWidth="1"/>
    <col min="50" max="16384" width="9.125" style="160" customWidth="1"/>
  </cols>
  <sheetData>
    <row r="1" ht="12.75">
      <c r="A1" s="160" t="s">
        <v>105</v>
      </c>
    </row>
    <row r="2" spans="1:33" ht="18">
      <c r="A2" s="305" t="s">
        <v>140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263"/>
      <c r="AB2" s="263"/>
      <c r="AC2" s="263"/>
      <c r="AD2" s="263"/>
      <c r="AE2" s="263"/>
      <c r="AF2" s="263"/>
      <c r="AG2" s="263"/>
    </row>
    <row r="3" spans="1:33" ht="33" customHeight="1" thickBot="1">
      <c r="A3" s="306" t="s">
        <v>116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264"/>
      <c r="AB3" s="264"/>
      <c r="AC3" s="264"/>
      <c r="AD3" s="264"/>
      <c r="AE3" s="264" t="s">
        <v>127</v>
      </c>
      <c r="AF3" s="264"/>
      <c r="AG3" s="264"/>
    </row>
    <row r="4" spans="1:33" ht="18.75" thickBot="1">
      <c r="A4" s="309"/>
      <c r="B4" s="310"/>
      <c r="C4" s="310"/>
      <c r="D4" s="265"/>
      <c r="E4" s="265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128</v>
      </c>
      <c r="AC4" s="242" t="s">
        <v>128</v>
      </c>
      <c r="AD4" s="242"/>
      <c r="AE4" s="242"/>
      <c r="AF4" s="324"/>
      <c r="AG4" s="231"/>
    </row>
    <row r="5" spans="1:54" ht="13.5" customHeight="1">
      <c r="A5" s="325" t="s">
        <v>0</v>
      </c>
      <c r="B5" s="301" t="s">
        <v>1</v>
      </c>
      <c r="C5" s="301" t="s">
        <v>98</v>
      </c>
      <c r="D5" s="301" t="s">
        <v>99</v>
      </c>
      <c r="E5" s="326" t="s">
        <v>115</v>
      </c>
      <c r="F5" s="327" t="s">
        <v>103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8"/>
      <c r="AA5" s="241"/>
      <c r="AB5" s="241"/>
      <c r="AC5" s="241"/>
      <c r="AD5" s="241"/>
      <c r="AE5" s="241"/>
      <c r="AF5" s="329"/>
      <c r="AG5" s="329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</row>
    <row r="6" spans="1:54" ht="18" customHeight="1">
      <c r="A6" s="330"/>
      <c r="B6" s="302"/>
      <c r="C6" s="302"/>
      <c r="D6" s="302"/>
      <c r="E6" s="331"/>
      <c r="F6" s="311" t="s">
        <v>114</v>
      </c>
      <c r="G6" s="311"/>
      <c r="H6" s="311"/>
      <c r="I6" s="311"/>
      <c r="J6" s="213"/>
      <c r="K6" s="304" t="s">
        <v>113</v>
      </c>
      <c r="L6" s="298" t="s">
        <v>112</v>
      </c>
      <c r="M6" s="298" t="s">
        <v>111</v>
      </c>
      <c r="N6" s="266"/>
      <c r="O6" s="304" t="s">
        <v>118</v>
      </c>
      <c r="P6" s="266"/>
      <c r="Q6" s="266"/>
      <c r="R6" s="266"/>
      <c r="S6" s="266"/>
      <c r="T6" s="304" t="s">
        <v>110</v>
      </c>
      <c r="U6" s="304" t="s">
        <v>108</v>
      </c>
      <c r="V6" s="161"/>
      <c r="W6" s="304" t="s">
        <v>109</v>
      </c>
      <c r="X6" s="266"/>
      <c r="Y6" s="304" t="s">
        <v>141</v>
      </c>
      <c r="Z6" s="307" t="s">
        <v>125</v>
      </c>
      <c r="AA6" s="221"/>
      <c r="AB6" s="221"/>
      <c r="AC6" s="221"/>
      <c r="AD6" s="221"/>
      <c r="AE6" s="221" t="s">
        <v>129</v>
      </c>
      <c r="AF6" s="254" t="s">
        <v>130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115.5" customHeight="1" thickBot="1">
      <c r="A7" s="332"/>
      <c r="B7" s="303"/>
      <c r="C7" s="303"/>
      <c r="D7" s="303"/>
      <c r="E7" s="333"/>
      <c r="F7" s="269" t="s">
        <v>137</v>
      </c>
      <c r="G7" s="269" t="s">
        <v>138</v>
      </c>
      <c r="H7" s="269" t="s">
        <v>104</v>
      </c>
      <c r="I7" s="269" t="s">
        <v>139</v>
      </c>
      <c r="J7" s="214" t="s">
        <v>136</v>
      </c>
      <c r="K7" s="303"/>
      <c r="L7" s="300"/>
      <c r="M7" s="299"/>
      <c r="N7" s="229" t="s">
        <v>117</v>
      </c>
      <c r="O7" s="303"/>
      <c r="P7" s="220" t="s">
        <v>121</v>
      </c>
      <c r="Q7" s="228" t="s">
        <v>122</v>
      </c>
      <c r="R7" s="238" t="s">
        <v>123</v>
      </c>
      <c r="S7" s="238" t="s">
        <v>126</v>
      </c>
      <c r="T7" s="303"/>
      <c r="U7" s="303"/>
      <c r="V7" s="269" t="s">
        <v>124</v>
      </c>
      <c r="W7" s="303"/>
      <c r="X7" s="267" t="s">
        <v>119</v>
      </c>
      <c r="Y7" s="303"/>
      <c r="Z7" s="308"/>
      <c r="AA7" s="222" t="s">
        <v>131</v>
      </c>
      <c r="AB7" s="222" t="s">
        <v>132</v>
      </c>
      <c r="AC7" s="222" t="s">
        <v>133</v>
      </c>
      <c r="AD7" s="222" t="s">
        <v>134</v>
      </c>
      <c r="AE7" s="222" t="s">
        <v>135</v>
      </c>
      <c r="AF7" s="255" t="s">
        <v>135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15.75" thickBot="1">
      <c r="A8" s="334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120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</row>
    <row r="9" spans="1:54" ht="14.25">
      <c r="A9" s="335">
        <v>1</v>
      </c>
      <c r="B9" s="164" t="s">
        <v>46</v>
      </c>
      <c r="C9" s="336">
        <v>3305.6</v>
      </c>
      <c r="D9" s="337">
        <v>19.3</v>
      </c>
      <c r="E9" s="338">
        <f>C9+D9</f>
        <v>3324.9</v>
      </c>
      <c r="F9" s="210">
        <v>76141</v>
      </c>
      <c r="G9" s="210">
        <v>76470</v>
      </c>
      <c r="H9" s="210">
        <f>G9-F9</f>
        <v>329</v>
      </c>
      <c r="I9" s="209">
        <f>G9-F9</f>
        <v>329</v>
      </c>
      <c r="J9" s="218">
        <f>I9-W9</f>
        <v>328.443</v>
      </c>
      <c r="K9" s="339">
        <v>131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188.24</v>
      </c>
      <c r="Q9" s="237">
        <f>P9/E9</f>
        <v>0.06</v>
      </c>
      <c r="R9" s="159">
        <f>(O9*31.28)*2</f>
        <v>645.62</v>
      </c>
      <c r="S9" s="159">
        <f>R9/E9</f>
        <v>0.19</v>
      </c>
      <c r="T9" s="339">
        <v>118</v>
      </c>
      <c r="U9" s="340">
        <v>253.82</v>
      </c>
      <c r="V9" s="163">
        <f>K9-T9</f>
        <v>13</v>
      </c>
      <c r="W9" s="235">
        <v>0.557</v>
      </c>
      <c r="X9" s="232">
        <v>11.97</v>
      </c>
      <c r="Y9" s="232">
        <v>77.805</v>
      </c>
      <c r="Z9" s="262">
        <f>Y9/V9</f>
        <v>5.99</v>
      </c>
      <c r="AA9" s="224">
        <f>V9*5.985</f>
        <v>77.81</v>
      </c>
      <c r="AB9" s="224">
        <f>I9-U9-W9-X9</f>
        <v>62.65</v>
      </c>
      <c r="AC9" s="224">
        <f>AB9*AG9</f>
        <v>1142.74</v>
      </c>
      <c r="AD9" s="224">
        <f>AB9-O9</f>
        <v>52.33</v>
      </c>
      <c r="AE9" s="224"/>
      <c r="AF9" s="224"/>
      <c r="AG9" s="257">
        <v>18.24</v>
      </c>
      <c r="AH9" s="260"/>
      <c r="AI9" s="2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</row>
    <row r="10" spans="1:54" ht="14.25">
      <c r="A10" s="335">
        <v>2</v>
      </c>
      <c r="B10" s="164" t="s">
        <v>47</v>
      </c>
      <c r="C10" s="336">
        <v>3300.6</v>
      </c>
      <c r="D10" s="337">
        <v>19.1</v>
      </c>
      <c r="E10" s="338">
        <f>C10+D10</f>
        <v>3319.7</v>
      </c>
      <c r="F10" s="210">
        <v>19451</v>
      </c>
      <c r="G10" s="210">
        <v>19737</v>
      </c>
      <c r="H10" s="210">
        <f>G10-F10</f>
        <v>286</v>
      </c>
      <c r="I10" s="209">
        <f>G10-F10</f>
        <v>286</v>
      </c>
      <c r="J10" s="218">
        <f>I10-W10</f>
        <v>285.259</v>
      </c>
      <c r="K10" s="339">
        <v>118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183.31</v>
      </c>
      <c r="Q10" s="237">
        <f>P10/E10</f>
        <v>0.06</v>
      </c>
      <c r="R10" s="159">
        <f>(O10*31.28)*2</f>
        <v>628.73</v>
      </c>
      <c r="S10" s="159">
        <f>R10/E10</f>
        <v>0.19</v>
      </c>
      <c r="T10" s="339">
        <v>106</v>
      </c>
      <c r="U10" s="340">
        <v>325.68</v>
      </c>
      <c r="V10" s="163">
        <f>K10-T10</f>
        <v>12</v>
      </c>
      <c r="W10" s="235">
        <v>0.741</v>
      </c>
      <c r="X10" s="232">
        <v>5.985</v>
      </c>
      <c r="Y10" s="232">
        <v>71.82</v>
      </c>
      <c r="Z10" s="262">
        <f>Y10/V10</f>
        <v>5.99</v>
      </c>
      <c r="AA10" s="224">
        <f>V10*5.985</f>
        <v>71.82</v>
      </c>
      <c r="AB10" s="224">
        <f>I10-U10-W10-X10</f>
        <v>-46.41</v>
      </c>
      <c r="AC10" s="224">
        <f>AB10*AG10</f>
        <v>-846.52</v>
      </c>
      <c r="AD10" s="224">
        <f>AB10-O10</f>
        <v>-56.46</v>
      </c>
      <c r="AE10" s="224"/>
      <c r="AF10" s="224"/>
      <c r="AG10" s="257">
        <v>18.24</v>
      </c>
      <c r="AH10" s="260"/>
      <c r="AI10" s="260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</row>
    <row r="11" spans="1:54" ht="14.25">
      <c r="A11" s="335">
        <v>3</v>
      </c>
      <c r="B11" s="164" t="s">
        <v>41</v>
      </c>
      <c r="C11" s="341">
        <v>10021.2</v>
      </c>
      <c r="D11" s="342"/>
      <c r="E11" s="343">
        <f>C11+D11</f>
        <v>10021.2</v>
      </c>
      <c r="F11" s="210">
        <v>77068</v>
      </c>
      <c r="G11" s="210">
        <v>77847</v>
      </c>
      <c r="H11" s="210">
        <f>G11-F11+G12-F12</f>
        <v>1065</v>
      </c>
      <c r="I11" s="209">
        <f>G11+G12-F11-F12</f>
        <v>1065</v>
      </c>
      <c r="J11" s="218">
        <f>I11-W11</f>
        <v>1065</v>
      </c>
      <c r="K11" s="344">
        <v>393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763.34</v>
      </c>
      <c r="Q11" s="237">
        <f>P11/E11</f>
        <v>0.08</v>
      </c>
      <c r="R11" s="159">
        <f>(O11*31.28)*2</f>
        <v>2618.14</v>
      </c>
      <c r="S11" s="159">
        <f>R11/E11</f>
        <v>0.26</v>
      </c>
      <c r="T11" s="344">
        <v>368</v>
      </c>
      <c r="U11" s="345">
        <v>844.12</v>
      </c>
      <c r="V11" s="163">
        <f>K11-T11</f>
        <v>25</v>
      </c>
      <c r="W11" s="235"/>
      <c r="X11" s="232">
        <v>5.985</v>
      </c>
      <c r="Y11" s="232">
        <v>149.625</v>
      </c>
      <c r="Z11" s="201">
        <f>Y11/V11</f>
        <v>5.99</v>
      </c>
      <c r="AA11" s="224">
        <f>V11*5.985</f>
        <v>149.63</v>
      </c>
      <c r="AB11" s="224">
        <f>I11-U11-W11-X11</f>
        <v>214.9</v>
      </c>
      <c r="AC11" s="224">
        <f>AB11*AG11</f>
        <v>3919.78</v>
      </c>
      <c r="AD11" s="224">
        <f>AB11-O11</f>
        <v>173.05</v>
      </c>
      <c r="AE11" s="224"/>
      <c r="AF11" s="224"/>
      <c r="AG11" s="257">
        <v>18.24</v>
      </c>
      <c r="AH11" s="260"/>
      <c r="AI11" s="260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</row>
    <row r="12" spans="1:54" ht="15">
      <c r="A12" s="335"/>
      <c r="B12" s="164"/>
      <c r="C12" s="342"/>
      <c r="D12" s="346"/>
      <c r="E12" s="347"/>
      <c r="F12" s="210">
        <v>49662</v>
      </c>
      <c r="G12" s="210">
        <v>49948</v>
      </c>
      <c r="H12" s="210"/>
      <c r="I12" s="209"/>
      <c r="J12" s="218"/>
      <c r="K12" s="348" t="s">
        <v>105</v>
      </c>
      <c r="L12" s="235"/>
      <c r="M12" s="159"/>
      <c r="N12" s="164"/>
      <c r="O12" s="159"/>
      <c r="P12" s="205"/>
      <c r="Q12" s="237"/>
      <c r="R12" s="159"/>
      <c r="S12" s="159"/>
      <c r="T12" s="348"/>
      <c r="U12" s="158"/>
      <c r="V12" s="163"/>
      <c r="W12" s="349"/>
      <c r="X12" s="350"/>
      <c r="Y12" s="232"/>
      <c r="Z12" s="201"/>
      <c r="AA12" s="224"/>
      <c r="AB12" s="224"/>
      <c r="AC12" s="224"/>
      <c r="AD12" s="224"/>
      <c r="AE12" s="351"/>
      <c r="AF12" s="351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</row>
    <row r="13" spans="1:54" ht="15.75" thickBot="1">
      <c r="A13" s="352"/>
      <c r="B13" s="353" t="s">
        <v>75</v>
      </c>
      <c r="C13" s="354">
        <f>SUM(C9:C11)</f>
        <v>16627.4</v>
      </c>
      <c r="D13" s="354">
        <f>SUM(D9:D11)</f>
        <v>38.4</v>
      </c>
      <c r="E13" s="347">
        <f>SUM(E9:E12)</f>
        <v>16665.8</v>
      </c>
      <c r="F13" s="212">
        <f>SUM(F9:F12)</f>
        <v>222322</v>
      </c>
      <c r="G13" s="212">
        <f>SUM(G9:G12)</f>
        <v>224002</v>
      </c>
      <c r="H13" s="212">
        <f>SUM(H11:H11)</f>
        <v>1065</v>
      </c>
      <c r="I13" s="211">
        <f>SUM(I9:I11)</f>
        <v>1680</v>
      </c>
      <c r="J13" s="219">
        <f>SUM(J9:J12)</f>
        <v>1678.702</v>
      </c>
      <c r="K13" s="355">
        <f>SUM(K9:K11)</f>
        <v>642</v>
      </c>
      <c r="L13" s="236"/>
      <c r="M13" s="202">
        <f>SUM(M9:M11)</f>
        <v>2705.3</v>
      </c>
      <c r="N13" s="353" t="s">
        <v>75</v>
      </c>
      <c r="O13" s="202">
        <f>SUM(O9:O11)</f>
        <v>62.22</v>
      </c>
      <c r="P13" s="226">
        <f>SUM(P9:P11)</f>
        <v>1134.89</v>
      </c>
      <c r="Q13" s="237"/>
      <c r="R13" s="240">
        <f>SUM(R9:R11)</f>
        <v>3892.49</v>
      </c>
      <c r="S13" s="159"/>
      <c r="T13" s="355">
        <f>SUM(T9:T11)</f>
        <v>592</v>
      </c>
      <c r="U13" s="202">
        <f>SUM(U9:U11)</f>
        <v>1423.62</v>
      </c>
      <c r="V13" s="203">
        <f>SUM(V9:V11)</f>
        <v>50</v>
      </c>
      <c r="W13" s="236">
        <f>SUM(W9:W10)</f>
        <v>1.298</v>
      </c>
      <c r="X13" s="356">
        <f>SUM(X9:X11)</f>
        <v>23.94</v>
      </c>
      <c r="Y13" s="233">
        <f>SUM(Y9:Y11)</f>
        <v>299.25</v>
      </c>
      <c r="Z13" s="204"/>
      <c r="AA13" s="224">
        <f>V13*5.985</f>
        <v>299.25</v>
      </c>
      <c r="AB13" s="224">
        <f>I13-U13-W13-X13</f>
        <v>231.14</v>
      </c>
      <c r="AC13" s="224">
        <f>SUM(AC9:AC11)</f>
        <v>4216</v>
      </c>
      <c r="AD13" s="224">
        <f>AB13-O13</f>
        <v>168.92</v>
      </c>
      <c r="AE13" s="357"/>
      <c r="AF13" s="357"/>
      <c r="AG13" s="259"/>
      <c r="AH13" s="260"/>
      <c r="AI13" s="261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</row>
    <row r="14" spans="5:54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</row>
    <row r="15" spans="1:54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5.7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9.5" customHeight="1">
      <c r="A17" s="248" t="s">
        <v>106</v>
      </c>
      <c r="B17" s="24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6.5" customHeight="1">
      <c r="A18" s="248" t="s">
        <v>107</v>
      </c>
      <c r="B18" s="249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</row>
    <row r="19" spans="1:54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105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</row>
    <row r="20" spans="34:54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</row>
    <row r="21" spans="34:54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</row>
    <row r="22" spans="34:54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</row>
    <row r="23" spans="34:54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</row>
    <row r="24" spans="34:54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</row>
    <row r="25" spans="34:54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</row>
    <row r="26" spans="34:54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</row>
    <row r="27" spans="34:54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</row>
    <row r="28" spans="34:54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</row>
    <row r="29" spans="34:54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</row>
    <row r="30" spans="34:54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</row>
    <row r="31" spans="34:54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</row>
    <row r="32" spans="34:54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</row>
    <row r="33" spans="34:54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34:54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</row>
    <row r="35" spans="34:54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</row>
    <row r="36" spans="34:54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</row>
    <row r="37" spans="34:54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</row>
    <row r="38" spans="34:54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34:54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</row>
    <row r="40" spans="34:54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</row>
    <row r="41" spans="34:54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</row>
    <row r="42" spans="34:54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</row>
    <row r="43" spans="34:54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34:54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34:54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34:54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34:54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</row>
    <row r="48" spans="34:54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</row>
    <row r="49" spans="34:54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</row>
    <row r="50" spans="34:54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</row>
    <row r="51" spans="34:54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34:54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</row>
    <row r="53" spans="34:54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34:54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</row>
    <row r="55" spans="34:54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</row>
    <row r="56" spans="34:54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34:54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</row>
    <row r="58" spans="34:54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</row>
    <row r="59" spans="34:54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</row>
    <row r="60" spans="34:54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</row>
    <row r="61" spans="34:54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</row>
    <row r="62" spans="34:54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</row>
    <row r="63" spans="34:54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</row>
    <row r="64" spans="34:54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</row>
    <row r="65" spans="34:54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</row>
    <row r="66" spans="34:54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</row>
    <row r="67" spans="34:54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</row>
    <row r="68" spans="34:54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</row>
    <row r="69" spans="34:54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</row>
    <row r="70" spans="34:54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</row>
    <row r="71" spans="34:54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</row>
    <row r="72" spans="34:54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</row>
    <row r="73" spans="34:54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</row>
    <row r="74" spans="34:54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</row>
    <row r="75" spans="34:54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</row>
    <row r="76" spans="34:54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</row>
    <row r="77" spans="34:54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34:54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</row>
    <row r="79" spans="34:54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</row>
    <row r="80" spans="34:54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</row>
    <row r="81" spans="34:54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</row>
    <row r="82" spans="34:54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</row>
    <row r="83" spans="34:54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</row>
    <row r="84" spans="34:54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</row>
    <row r="85" spans="34:54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</row>
    <row r="86" spans="34:54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</row>
    <row r="87" spans="34:54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</row>
    <row r="88" spans="34:54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</row>
    <row r="89" spans="34:54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</row>
    <row r="90" spans="34:54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</row>
    <row r="91" spans="34:54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</row>
    <row r="92" spans="34:54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</row>
    <row r="93" spans="34:54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</row>
    <row r="94" spans="34:54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</row>
    <row r="95" spans="34:54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</row>
    <row r="96" spans="34:54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</row>
    <row r="97" spans="34:54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</row>
    <row r="98" spans="34:54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</row>
    <row r="99" spans="34:54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</row>
    <row r="100" spans="34:54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</row>
    <row r="101" spans="34:54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</row>
    <row r="102" spans="34:54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</row>
    <row r="103" spans="34:54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</row>
    <row r="104" spans="34:54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</row>
    <row r="105" spans="34:54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</row>
    <row r="106" spans="34:54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</row>
    <row r="107" spans="34:54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</row>
    <row r="108" spans="34:54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</row>
    <row r="109" spans="34:54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</row>
    <row r="110" spans="34:54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</row>
    <row r="111" spans="34:54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</row>
    <row r="112" spans="34:54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</row>
    <row r="113" spans="34:54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</row>
    <row r="114" spans="34:54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</row>
    <row r="115" spans="34:54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</row>
    <row r="116" spans="34:54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</row>
    <row r="117" spans="34:54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</row>
    <row r="118" spans="34:54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</row>
    <row r="119" spans="34:54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</row>
    <row r="120" spans="34:54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</row>
    <row r="121" spans="34:54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</row>
    <row r="122" spans="34:54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</row>
    <row r="123" spans="34:54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</row>
    <row r="124" spans="34:54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</row>
    <row r="125" spans="34:54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</row>
    <row r="126" spans="34:54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</row>
    <row r="127" spans="34:54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</row>
    <row r="128" spans="34:54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</row>
    <row r="129" spans="34:54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</row>
    <row r="130" spans="34:54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</row>
    <row r="131" spans="34:54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</row>
    <row r="132" spans="34:54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</row>
    <row r="133" spans="34:54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</row>
    <row r="134" spans="34:54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</row>
    <row r="135" spans="34:54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34:54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34:54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34:54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34:54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34:54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34:54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34:54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34:54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34:54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34:54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  <row r="146" spans="34:54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</row>
    <row r="147" spans="34:54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</row>
    <row r="148" spans="34:54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</row>
    <row r="149" spans="34:54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</row>
    <row r="150" spans="34:54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</row>
    <row r="151" spans="34:54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</row>
    <row r="152" spans="34:54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</row>
    <row r="153" spans="34:54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</row>
    <row r="154" spans="34:54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</row>
    <row r="155" spans="34:54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</row>
    <row r="156" spans="34:54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</row>
    <row r="157" spans="34:54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</row>
  </sheetData>
  <sheetProtection/>
  <mergeCells count="20">
    <mergeCell ref="A2:Z2"/>
    <mergeCell ref="A3:Z3"/>
    <mergeCell ref="F5:Z5"/>
    <mergeCell ref="Z6:Z7"/>
    <mergeCell ref="A4:C4"/>
    <mergeCell ref="F6:I6"/>
    <mergeCell ref="K6:K7"/>
    <mergeCell ref="Y6:Y7"/>
    <mergeCell ref="W6:W7"/>
    <mergeCell ref="T6:T7"/>
    <mergeCell ref="O6:O7"/>
    <mergeCell ref="D5:D7"/>
    <mergeCell ref="U6:U7"/>
    <mergeCell ref="A16:U16"/>
    <mergeCell ref="M6:M7"/>
    <mergeCell ref="A5:A7"/>
    <mergeCell ref="L6:L7"/>
    <mergeCell ref="E5:E7"/>
    <mergeCell ref="C5:C7"/>
    <mergeCell ref="B5:B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2" t="s">
        <v>0</v>
      </c>
      <c r="C4" s="315" t="s">
        <v>1</v>
      </c>
      <c r="D4" s="318" t="s">
        <v>98</v>
      </c>
      <c r="E4" s="315" t="s">
        <v>99</v>
      </c>
      <c r="F4" s="321" t="s">
        <v>102</v>
      </c>
    </row>
    <row r="5" spans="2:6" ht="12.75">
      <c r="B5" s="313"/>
      <c r="C5" s="316"/>
      <c r="D5" s="319"/>
      <c r="E5" s="316"/>
      <c r="F5" s="322"/>
    </row>
    <row r="6" spans="2:6" ht="12.75">
      <c r="B6" s="314"/>
      <c r="C6" s="317"/>
      <c r="D6" s="320"/>
      <c r="E6" s="317"/>
      <c r="F6" s="323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2023-07-13T11:52:31Z</dcterms:modified>
  <cp:category/>
  <cp:version/>
  <cp:contentType/>
  <cp:contentStatus/>
</cp:coreProperties>
</file>