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<sst xmlns="http://schemas.openxmlformats.org/spreadsheetml/2006/main" count="218" uniqueCount="143">
  <si>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</si>
  <si>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</si>
  <si>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</si>
  <si>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</si>
  <si>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</si>
  <si>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</si>
  <si>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</si>
  <si>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</si>
  <si>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</si>
  <si>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</si>
  <si>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</si>
  <si>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</si>
  <si>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</si>
  <si>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</si>
  <si>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</si>
  <si>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</si>
  <si>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</si>
  <si>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</si>
  <si>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</si>
  <si>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</si>
  <si>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</si>
  <si>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</si>
  <si>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</si>
  <si>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</si>
  <si>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</si>
  <si>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</si>
  <si>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</si>
  <si>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</si>
  <si>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</si>
  <si>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</si>
  <si>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</si>
  <si>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</si>
  <si>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</si>
  <si>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</si>
  <si>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</si>
  <si>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</si>
  <si>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</si>
  <si>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</si>
  <si>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</si>
  <si>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</si>
  <si>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</si>
  <si>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</si>
  <si>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</si>
  <si>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</si>
  <si>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</si>
  <si>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</si>
  <si>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</si>
  <si>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</si>
  <si>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</si>
  <si>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</si>
  <si>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</si>
  <si>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</si>
  <si>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</si>
  <si>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</si>
  <si>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</si>
  <si>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</si>
  <si>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</si>
  <si>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</si>
  <si>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</si>
  <si>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</si>
  <si>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</si>
  <si>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</si>
  <si>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</si>
  <si>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</si>
  <si>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</si>
  <si>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</si>
  <si>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</si>
  <si>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</si>
  <si>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</si>
  <si>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</si>
  <si>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</si>
  <si>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</si>
  <si>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</si>
  <si>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</si>
  <si>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</si>
  <si>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</si>
  <si>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</si>
  <si>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</si>
  <si>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</si>
  <si>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</si>
  <si>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</si>
  <si>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</si>
  <si>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</si>
  <si>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</si>
  <si>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</si>
  <si>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</si>
  <si>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</si>
  <si>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</si>
  <si>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</si>
  <si>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</si>
  <si>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</si>
  <si>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</si>
  <si>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</si>
  <si>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</si>
  <si>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</si>
  <si>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</si>
  <si>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</si>
  <si>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</si>
  <si>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</si>
  <si>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</si>
  <si>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</si>
  <si>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</si>
  <si>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</si>
  <si>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Факт , т</t>
  </si>
  <si>
    <t>3а</t>
  </si>
  <si>
    <t xml:space="preserve"> </t>
  </si>
  <si>
    <t>АДРЕС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</si>
  <si>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</si>
  <si>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</si>
  <si>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</si>
  <si>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</si>
  <si>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</si>
  <si>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</si>
  <si>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</si>
  <si>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</si>
  <si>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</si>
  <si>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</si>
  <si>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</si>
  <si>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</si>
  <si>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</si>
  <si>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</si>
  <si>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</si>
  <si>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</si>
  <si>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</si>
  <si>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</si>
  <si>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</si>
  <si>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</si>
  <si>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</si>
  <si>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</si>
  <si>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</si>
  <si>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</si>
  <si>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</si>
  <si>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</si>
  <si>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</si>
  <si>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</si>
  <si>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</si>
  <si>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</si>
  <si>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</si>
  <si>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</si>
  <si>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</si>
  <si>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</si>
  <si>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РАСЧЕТ КОММУНАЛЬНЫХ УСЛУГ ПО ГВС за МАЙ 2023 г.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</si>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</sst>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3" xfId="0" applyFont="1" applyFill="1" applyBorder="1" applyAlignment="1">
      <alignment horizontal="center" vertical="center"/>
    </xf>
    <xf numFmtId="0" fontId="21" fillId="39" borderId="3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172" fontId="17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1" fontId="17" fillId="39" borderId="10" xfId="53" applyNumberFormat="1" applyFont="1" applyFill="1" applyBorder="1" applyAlignment="1">
      <alignment horizontal="center"/>
      <protection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94" fontId="17" fillId="39" borderId="34" xfId="53" applyNumberFormat="1" applyFont="1" applyFill="1" applyBorder="1" applyAlignment="1">
      <alignment horizontal="center"/>
      <protection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33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33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36" xfId="0" applyFont="1" applyFill="1" applyBorder="1" applyAlignment="1">
      <alignment horizontal="center" vertical="center" wrapText="1"/>
    </xf>
    <xf numFmtId="0" fontId="6" fillId="39" borderId="39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4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42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20" fillId="39" borderId="43" xfId="0" applyFont="1" applyFill="1" applyBorder="1" applyAlignment="1">
      <alignment horizontal="center"/>
    </xf>
    <xf numFmtId="0" fontId="20" fillId="39" borderId="18" xfId="0" applyFont="1" applyFill="1" applyBorder="1" applyAlignment="1">
      <alignment horizontal="center"/>
    </xf>
    <xf numFmtId="0" fontId="21" fillId="39" borderId="32" xfId="0" applyFont="1" applyFill="1" applyBorder="1" applyAlignment="1">
      <alignment horizontal="center" vertical="center" wrapText="1"/>
    </xf>
    <xf numFmtId="0" fontId="21" fillId="39" borderId="44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left"/>
    </xf>
    <xf numFmtId="0" fontId="20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wrapText="1"/>
    </xf>
    <xf numFmtId="0" fontId="20" fillId="39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4" fontId="17" fillId="39" borderId="10" xfId="53" applyNumberFormat="1" applyFont="1" applyFill="1" applyBorder="1" applyAlignment="1">
      <alignment horizontal="center"/>
      <protection/>
    </xf>
    <xf numFmtId="2" fontId="19" fillId="39" borderId="10" xfId="0" applyNumberFormat="1" applyFont="1" applyFill="1" applyBorder="1" applyAlignment="1">
      <alignment horizontal="center"/>
    </xf>
    <xf numFmtId="180" fontId="17" fillId="39" borderId="10" xfId="0" applyNumberFormat="1" applyFont="1" applyFill="1" applyBorder="1" applyAlignment="1">
      <alignment horizontal="center"/>
    </xf>
    <xf numFmtId="4" fontId="17" fillId="39" borderId="14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0" xfId="0" applyNumberFormat="1" applyFont="1" applyFill="1" applyBorder="1" applyAlignment="1">
      <alignment/>
    </xf>
    <xf numFmtId="0" fontId="17" fillId="39" borderId="10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174" fontId="18" fillId="39" borderId="18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172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95" t="s">
        <v>96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14:15" ht="12.75">
      <c r="N6">
        <v>24.91</v>
      </c>
      <c r="O6">
        <v>210.51</v>
      </c>
    </row>
    <row r="7" spans="1:48" ht="13.5" customHeight="1" thickBot="1">
      <c r="A7" s="191" t="s">
        <v>0</v>
      </c>
      <c r="B7" s="191" t="s">
        <v>1</v>
      </c>
      <c r="C7" s="191" t="s">
        <v>77</v>
      </c>
      <c r="D7" s="196" t="s">
        <v>6</v>
      </c>
      <c r="E7" s="197"/>
      <c r="F7" s="198"/>
      <c r="G7" s="191" t="s">
        <v>59</v>
      </c>
      <c r="H7" s="191" t="s">
        <v>90</v>
      </c>
      <c r="I7" s="12"/>
      <c r="J7" s="199"/>
      <c r="K7" s="199"/>
      <c r="L7" s="199"/>
      <c r="M7" s="214" t="s">
        <v>5</v>
      </c>
      <c r="N7" s="215"/>
      <c r="O7" s="215"/>
      <c r="P7" s="215"/>
      <c r="Q7" s="216"/>
      <c r="R7" s="216"/>
      <c r="S7" s="217"/>
      <c r="T7" s="212" t="s">
        <v>87</v>
      </c>
      <c r="U7" s="209" t="s">
        <v>7</v>
      </c>
      <c r="V7" s="210"/>
      <c r="W7" s="211"/>
      <c r="X7" s="200" t="s">
        <v>11</v>
      </c>
      <c r="Y7" s="201"/>
      <c r="Z7" s="201"/>
      <c r="AA7" s="202"/>
      <c r="AB7" s="202"/>
      <c r="AC7" s="202"/>
      <c r="AD7" s="202"/>
      <c r="AE7" s="203"/>
      <c r="AF7" s="71"/>
      <c r="AG7" s="58"/>
      <c r="AH7" s="58"/>
      <c r="AI7" s="58"/>
      <c r="AJ7" s="97"/>
      <c r="AK7" s="97"/>
      <c r="AL7" s="204" t="s">
        <v>63</v>
      </c>
      <c r="AM7" s="205"/>
      <c r="AN7" s="205"/>
      <c r="AO7" s="205"/>
      <c r="AP7" s="205"/>
      <c r="AQ7" s="206"/>
      <c r="AR7" s="95"/>
      <c r="AS7" s="134"/>
      <c r="AT7" s="193" t="s">
        <v>88</v>
      </c>
      <c r="AU7" s="191" t="s">
        <v>0</v>
      </c>
      <c r="AV7" s="191" t="s">
        <v>1</v>
      </c>
    </row>
    <row r="8" spans="1:48" ht="100.5" customHeight="1">
      <c r="A8" s="192"/>
      <c r="B8" s="192"/>
      <c r="C8" s="192"/>
      <c r="D8" s="12" t="s">
        <v>2</v>
      </c>
      <c r="E8" s="12" t="s">
        <v>3</v>
      </c>
      <c r="F8" s="10" t="s">
        <v>10</v>
      </c>
      <c r="G8" s="192"/>
      <c r="H8" s="192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1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94"/>
      <c r="AU8" s="192"/>
      <c r="AV8" s="192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07" t="s">
        <v>91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9"/>
  <sheetViews>
    <sheetView tabSelected="1" zoomScalePageLayoutView="0" workbookViewId="0" topLeftCell="N1">
      <selection activeCell="X23" sqref="X23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25390625" style="158" customWidth="1"/>
    <col min="4" max="4" width="12.875" style="158" customWidth="1"/>
    <col min="5" max="6" width="13.00390625" style="158" customWidth="1"/>
    <col min="7" max="7" width="12.75390625" style="158" customWidth="1"/>
    <col min="8" max="10" width="12.625" style="158" customWidth="1"/>
    <col min="11" max="12" width="12.75390625" style="158" customWidth="1"/>
    <col min="13" max="13" width="17.75390625" style="158" customWidth="1"/>
    <col min="14" max="14" width="12.875" style="158" customWidth="1"/>
    <col min="15" max="16" width="12.75390625" style="158" customWidth="1"/>
    <col min="17" max="18" width="13.00390625" style="158" customWidth="1"/>
    <col min="19" max="20" width="13.125" style="158" customWidth="1"/>
    <col min="21" max="21" width="12.875" style="158" customWidth="1"/>
    <col min="22" max="22" width="13.00390625" style="158" customWidth="1"/>
    <col min="23" max="23" width="19.00390625" style="158" customWidth="1"/>
    <col min="24" max="24" width="13.125" style="158" customWidth="1"/>
    <col min="25" max="25" width="17.125" style="158" customWidth="1"/>
    <col min="26" max="27" width="13.375" style="158" customWidth="1"/>
    <col min="28" max="28" width="18.625" style="158" customWidth="1"/>
    <col min="29" max="30" width="13.375" style="158" customWidth="1"/>
    <col min="31" max="31" width="13.625" style="158" customWidth="1"/>
    <col min="32" max="32" width="13.375" style="158" customWidth="1"/>
    <col min="33" max="33" width="13.75390625" style="158" hidden="1" customWidth="1"/>
    <col min="34" max="34" width="18.00390625" style="158" hidden="1" customWidth="1"/>
    <col min="35" max="36" width="11.25390625" style="158" hidden="1" customWidth="1"/>
    <col min="37" max="37" width="13.75390625" style="158" hidden="1" customWidth="1"/>
    <col min="38" max="38" width="13.625" style="158" hidden="1" customWidth="1"/>
    <col min="39" max="16384" width="9.125" style="158" customWidth="1"/>
  </cols>
  <sheetData>
    <row r="1" ht="12.75">
      <c r="A1" s="158" t="s">
        <v>105</v>
      </c>
    </row>
    <row r="2" spans="2:33" ht="18">
      <c r="B2" s="218" t="s">
        <v>141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spans="2:33" ht="18">
      <c r="B3" s="218" t="s">
        <v>119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</row>
    <row r="4" spans="2:33" ht="18.75" thickBot="1">
      <c r="B4" s="160"/>
      <c r="C4" s="222"/>
      <c r="D4" s="222"/>
      <c r="E4" s="181"/>
      <c r="F4" s="181"/>
      <c r="G4" s="181"/>
      <c r="H4" s="181"/>
      <c r="I4" s="181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8" ht="18" customHeight="1">
      <c r="A5" s="223" t="s">
        <v>0</v>
      </c>
      <c r="B5" s="220" t="s">
        <v>106</v>
      </c>
      <c r="C5" s="220" t="s">
        <v>97</v>
      </c>
      <c r="D5" s="220" t="s">
        <v>98</v>
      </c>
      <c r="E5" s="220" t="s">
        <v>122</v>
      </c>
      <c r="F5" s="189"/>
      <c r="G5" s="227" t="s">
        <v>5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8" t="s">
        <v>7</v>
      </c>
      <c r="AI5" s="226"/>
      <c r="AJ5" s="226"/>
      <c r="AK5" s="226"/>
      <c r="AL5" s="226"/>
    </row>
    <row r="6" spans="1:38" ht="33" customHeight="1">
      <c r="A6" s="224"/>
      <c r="B6" s="221"/>
      <c r="C6" s="221"/>
      <c r="D6" s="221"/>
      <c r="E6" s="221"/>
      <c r="F6" s="190"/>
      <c r="G6" s="179"/>
      <c r="H6" s="179"/>
      <c r="I6" s="179"/>
      <c r="J6" s="233" t="s">
        <v>107</v>
      </c>
      <c r="K6" s="233" t="s">
        <v>108</v>
      </c>
      <c r="L6" s="233" t="s">
        <v>109</v>
      </c>
      <c r="M6" s="179"/>
      <c r="N6" s="233" t="s">
        <v>110</v>
      </c>
      <c r="O6" s="179"/>
      <c r="P6" s="179"/>
      <c r="Q6" s="233" t="s">
        <v>111</v>
      </c>
      <c r="R6" s="233" t="s">
        <v>112</v>
      </c>
      <c r="S6" s="176"/>
      <c r="T6" s="233" t="s">
        <v>113</v>
      </c>
      <c r="U6" s="179"/>
      <c r="V6" s="179"/>
      <c r="W6" s="233" t="s">
        <v>142</v>
      </c>
      <c r="X6" s="234" t="s">
        <v>132</v>
      </c>
      <c r="Y6" s="235" t="s">
        <v>1</v>
      </c>
      <c r="Z6" s="227" t="s">
        <v>114</v>
      </c>
      <c r="AA6" s="227"/>
      <c r="AB6" s="227"/>
      <c r="AC6" s="227"/>
      <c r="AD6" s="227"/>
      <c r="AE6" s="227"/>
      <c r="AF6" s="227"/>
      <c r="AG6" s="227"/>
      <c r="AH6" s="229"/>
      <c r="AI6" s="188"/>
      <c r="AJ6" s="176"/>
      <c r="AK6" s="176"/>
      <c r="AL6" s="176"/>
    </row>
    <row r="7" spans="1:38" ht="147.75" customHeight="1" thickBot="1">
      <c r="A7" s="225"/>
      <c r="B7" s="219"/>
      <c r="C7" s="219"/>
      <c r="D7" s="219"/>
      <c r="E7" s="219"/>
      <c r="F7" s="187" t="s">
        <v>103</v>
      </c>
      <c r="G7" s="179" t="s">
        <v>115</v>
      </c>
      <c r="H7" s="236" t="s">
        <v>138</v>
      </c>
      <c r="I7" s="236" t="s">
        <v>139</v>
      </c>
      <c r="J7" s="233"/>
      <c r="K7" s="233"/>
      <c r="L7" s="233"/>
      <c r="M7" s="179" t="s">
        <v>106</v>
      </c>
      <c r="N7" s="233"/>
      <c r="O7" s="237" t="s">
        <v>129</v>
      </c>
      <c r="P7" s="237" t="s">
        <v>127</v>
      </c>
      <c r="Q7" s="233"/>
      <c r="R7" s="233"/>
      <c r="S7" s="179" t="s">
        <v>130</v>
      </c>
      <c r="T7" s="233"/>
      <c r="U7" s="179" t="s">
        <v>131</v>
      </c>
      <c r="V7" s="179" t="s">
        <v>125</v>
      </c>
      <c r="W7" s="233"/>
      <c r="X7" s="234"/>
      <c r="Y7" s="235"/>
      <c r="Z7" s="179" t="s">
        <v>116</v>
      </c>
      <c r="AA7" s="179" t="s">
        <v>133</v>
      </c>
      <c r="AB7" s="179" t="s">
        <v>128</v>
      </c>
      <c r="AC7" s="179" t="s">
        <v>117</v>
      </c>
      <c r="AD7" s="179" t="s">
        <v>134</v>
      </c>
      <c r="AE7" s="179" t="s">
        <v>135</v>
      </c>
      <c r="AF7" s="237" t="s">
        <v>140</v>
      </c>
      <c r="AG7" s="238" t="s">
        <v>101</v>
      </c>
      <c r="AH7" s="230" t="s">
        <v>1</v>
      </c>
      <c r="AI7" s="173"/>
      <c r="AJ7" s="180" t="s">
        <v>118</v>
      </c>
      <c r="AK7" s="180" t="s">
        <v>136</v>
      </c>
      <c r="AL7" s="180" t="s">
        <v>137</v>
      </c>
    </row>
    <row r="8" spans="1:38" ht="16.5" thickBot="1">
      <c r="A8" s="186">
        <v>1</v>
      </c>
      <c r="B8" s="187">
        <v>2</v>
      </c>
      <c r="C8" s="187" t="s">
        <v>99</v>
      </c>
      <c r="D8" s="187" t="s">
        <v>100</v>
      </c>
      <c r="E8" s="187">
        <v>3</v>
      </c>
      <c r="F8" s="187" t="s">
        <v>104</v>
      </c>
      <c r="G8" s="179">
        <v>4</v>
      </c>
      <c r="H8" s="179" t="s">
        <v>123</v>
      </c>
      <c r="I8" s="179" t="s">
        <v>124</v>
      </c>
      <c r="J8" s="239">
        <v>7</v>
      </c>
      <c r="K8" s="239">
        <v>8</v>
      </c>
      <c r="L8" s="239">
        <v>9</v>
      </c>
      <c r="M8" s="239" t="s">
        <v>102</v>
      </c>
      <c r="N8" s="239">
        <v>10</v>
      </c>
      <c r="O8" s="239" t="s">
        <v>126</v>
      </c>
      <c r="P8" s="239">
        <v>11</v>
      </c>
      <c r="Q8" s="239">
        <v>12</v>
      </c>
      <c r="R8" s="239">
        <v>13</v>
      </c>
      <c r="S8" s="239">
        <v>14</v>
      </c>
      <c r="T8" s="239">
        <v>15</v>
      </c>
      <c r="U8" s="239">
        <v>16</v>
      </c>
      <c r="V8" s="239">
        <v>17</v>
      </c>
      <c r="W8" s="239">
        <v>18</v>
      </c>
      <c r="X8" s="240">
        <v>19</v>
      </c>
      <c r="Y8" s="239">
        <v>20</v>
      </c>
      <c r="Z8" s="239">
        <v>21</v>
      </c>
      <c r="AA8" s="239">
        <v>22</v>
      </c>
      <c r="AB8" s="239">
        <v>23</v>
      </c>
      <c r="AC8" s="239">
        <v>24</v>
      </c>
      <c r="AD8" s="239">
        <v>25</v>
      </c>
      <c r="AE8" s="239">
        <v>26</v>
      </c>
      <c r="AF8" s="239">
        <v>27</v>
      </c>
      <c r="AG8" s="240">
        <v>25</v>
      </c>
      <c r="AH8" s="231">
        <v>33</v>
      </c>
      <c r="AI8" s="175"/>
      <c r="AJ8" s="174">
        <v>34</v>
      </c>
      <c r="AK8" s="174">
        <v>35</v>
      </c>
      <c r="AL8" s="174">
        <v>36</v>
      </c>
    </row>
    <row r="9" spans="1:38" s="162" customFormat="1" ht="15">
      <c r="A9" s="166">
        <v>1</v>
      </c>
      <c r="B9" s="168" t="s">
        <v>46</v>
      </c>
      <c r="C9" s="185">
        <v>3305.6</v>
      </c>
      <c r="D9" s="169">
        <v>19.3</v>
      </c>
      <c r="E9" s="167">
        <f>C9+D9</f>
        <v>3324.9</v>
      </c>
      <c r="F9" s="244">
        <v>175.65</v>
      </c>
      <c r="G9" s="170">
        <f>F9*1.022</f>
        <v>179.51</v>
      </c>
      <c r="H9" s="177">
        <f>G9-T9</f>
        <v>179.435</v>
      </c>
      <c r="I9" s="177">
        <f>H9*AB9</f>
        <v>12.159</v>
      </c>
      <c r="J9" s="182">
        <v>132</v>
      </c>
      <c r="K9" s="177">
        <v>0.023</v>
      </c>
      <c r="L9" s="170">
        <v>448.7</v>
      </c>
      <c r="M9" s="168" t="s">
        <v>46</v>
      </c>
      <c r="N9" s="170">
        <f>L9*K9</f>
        <v>10.32</v>
      </c>
      <c r="O9" s="170">
        <f>N9*AF9</f>
        <v>1705.48</v>
      </c>
      <c r="P9" s="170">
        <f>O9/E9</f>
        <v>0.51</v>
      </c>
      <c r="Q9" s="182">
        <v>108</v>
      </c>
      <c r="R9" s="241">
        <v>156.62</v>
      </c>
      <c r="S9" s="166">
        <f>J9-Q9</f>
        <v>24</v>
      </c>
      <c r="T9" s="177">
        <v>0.075</v>
      </c>
      <c r="U9" s="177">
        <f>T9*AB9</f>
        <v>0.005</v>
      </c>
      <c r="V9" s="170">
        <v>8.4</v>
      </c>
      <c r="W9" s="170">
        <v>100.8</v>
      </c>
      <c r="X9" s="242">
        <f>W9/S9</f>
        <v>4.2</v>
      </c>
      <c r="Y9" s="168" t="s">
        <v>46</v>
      </c>
      <c r="Z9" s="170">
        <v>33.31</v>
      </c>
      <c r="AA9" s="170">
        <f>H9*Z9</f>
        <v>5976.98</v>
      </c>
      <c r="AB9" s="243">
        <v>0.06776</v>
      </c>
      <c r="AC9" s="170">
        <v>1947.38</v>
      </c>
      <c r="AD9" s="170">
        <f>I9*AC9</f>
        <v>23678.19</v>
      </c>
      <c r="AE9" s="170">
        <f>AA9+AD9</f>
        <v>29655.17</v>
      </c>
      <c r="AF9" s="242">
        <v>165.26</v>
      </c>
      <c r="AG9" s="242" t="e">
        <f>AE9/#REF!</f>
        <v>#REF!</v>
      </c>
      <c r="AH9" s="232" t="s">
        <v>46</v>
      </c>
      <c r="AI9" s="171"/>
      <c r="AJ9" s="167">
        <v>1580.89</v>
      </c>
      <c r="AK9" s="167" t="e">
        <f>#REF!*AC9</f>
        <v>#REF!</v>
      </c>
      <c r="AL9" s="170" t="e">
        <f>AK9/C9</f>
        <v>#REF!</v>
      </c>
    </row>
    <row r="10" spans="1:38" ht="15">
      <c r="A10" s="166">
        <v>2</v>
      </c>
      <c r="B10" s="168" t="s">
        <v>47</v>
      </c>
      <c r="C10" s="185">
        <v>3300.6</v>
      </c>
      <c r="D10" s="169">
        <v>19.1</v>
      </c>
      <c r="E10" s="167">
        <f>C10+D10</f>
        <v>3319.7</v>
      </c>
      <c r="F10" s="244">
        <v>142.63</v>
      </c>
      <c r="G10" s="170">
        <f>F10*1.022</f>
        <v>145.77</v>
      </c>
      <c r="H10" s="177">
        <f>G10-T10</f>
        <v>145.27</v>
      </c>
      <c r="I10" s="177">
        <f>H10*AB10</f>
        <v>9.843</v>
      </c>
      <c r="J10" s="182">
        <v>118</v>
      </c>
      <c r="K10" s="177">
        <v>0.023</v>
      </c>
      <c r="L10" s="170">
        <v>437</v>
      </c>
      <c r="M10" s="168" t="s">
        <v>47</v>
      </c>
      <c r="N10" s="170">
        <f>L10*K10</f>
        <v>10.05</v>
      </c>
      <c r="O10" s="170">
        <f>N10*AF10</f>
        <v>1660.86</v>
      </c>
      <c r="P10" s="170">
        <f>O10/E10</f>
        <v>0.5</v>
      </c>
      <c r="Q10" s="182">
        <v>111</v>
      </c>
      <c r="R10" s="241">
        <v>139.3</v>
      </c>
      <c r="S10" s="166">
        <f>J10-Q10</f>
        <v>7</v>
      </c>
      <c r="T10" s="177">
        <v>0.5</v>
      </c>
      <c r="U10" s="177">
        <f>T10*AB10</f>
        <v>0.034</v>
      </c>
      <c r="V10" s="170">
        <v>0</v>
      </c>
      <c r="W10" s="170">
        <v>29.4</v>
      </c>
      <c r="X10" s="242">
        <f>W10/S10</f>
        <v>4.2</v>
      </c>
      <c r="Y10" s="168" t="s">
        <v>47</v>
      </c>
      <c r="Z10" s="170">
        <v>33.31</v>
      </c>
      <c r="AA10" s="170">
        <f>H10*Z10</f>
        <v>4838.94</v>
      </c>
      <c r="AB10" s="243">
        <v>0.06776</v>
      </c>
      <c r="AC10" s="170">
        <v>1947.38</v>
      </c>
      <c r="AD10" s="170">
        <f>I10*AC10</f>
        <v>19168.06</v>
      </c>
      <c r="AE10" s="170">
        <f>AA10+AD10</f>
        <v>24007</v>
      </c>
      <c r="AF10" s="242">
        <v>165.26</v>
      </c>
      <c r="AG10" s="242" t="e">
        <f>AE10/#REF!</f>
        <v>#REF!</v>
      </c>
      <c r="AH10" s="232" t="s">
        <v>47</v>
      </c>
      <c r="AI10" s="171"/>
      <c r="AJ10" s="167">
        <v>1580.89</v>
      </c>
      <c r="AK10" s="167" t="e">
        <f>#REF!*AC10</f>
        <v>#REF!</v>
      </c>
      <c r="AL10" s="170" t="e">
        <f>AK10/C10</f>
        <v>#REF!</v>
      </c>
    </row>
    <row r="11" spans="1:38" ht="15">
      <c r="A11" s="166">
        <v>3</v>
      </c>
      <c r="B11" s="168" t="s">
        <v>41</v>
      </c>
      <c r="C11" s="170">
        <v>10021.2</v>
      </c>
      <c r="D11" s="170">
        <v>0</v>
      </c>
      <c r="E11" s="167">
        <f>C11+D11</f>
        <v>10021.2</v>
      </c>
      <c r="F11" s="244">
        <v>544</v>
      </c>
      <c r="G11" s="170">
        <f>F11*1.022</f>
        <v>555.97</v>
      </c>
      <c r="H11" s="177">
        <f>G11-T11</f>
        <v>555.97</v>
      </c>
      <c r="I11" s="177">
        <f>H11*AB11</f>
        <v>37.673</v>
      </c>
      <c r="J11" s="245">
        <v>399</v>
      </c>
      <c r="K11" s="177">
        <v>0.023</v>
      </c>
      <c r="L11" s="170">
        <v>1819.6</v>
      </c>
      <c r="M11" s="168" t="s">
        <v>41</v>
      </c>
      <c r="N11" s="170">
        <f>L11*K11</f>
        <v>41.85</v>
      </c>
      <c r="O11" s="170">
        <f>N11*AF11</f>
        <v>6916.13</v>
      </c>
      <c r="P11" s="170">
        <f>O11/E11</f>
        <v>0.69</v>
      </c>
      <c r="Q11" s="245">
        <v>366</v>
      </c>
      <c r="R11" s="170">
        <v>512.91</v>
      </c>
      <c r="S11" s="245">
        <f>J11-Q11</f>
        <v>33</v>
      </c>
      <c r="T11" s="246"/>
      <c r="U11" s="177"/>
      <c r="V11" s="170">
        <v>16.8</v>
      </c>
      <c r="W11" s="170">
        <v>138.6</v>
      </c>
      <c r="X11" s="242">
        <f>W11/S11</f>
        <v>4.2</v>
      </c>
      <c r="Y11" s="168" t="s">
        <v>41</v>
      </c>
      <c r="Z11" s="170">
        <v>33.31</v>
      </c>
      <c r="AA11" s="170">
        <f>H11*Z11</f>
        <v>18519.36</v>
      </c>
      <c r="AB11" s="243">
        <v>0.06776</v>
      </c>
      <c r="AC11" s="170">
        <v>1947.38</v>
      </c>
      <c r="AD11" s="170">
        <f>I11*AC11</f>
        <v>73363.65</v>
      </c>
      <c r="AE11" s="170">
        <f>AA11+AD11</f>
        <v>91883.01</v>
      </c>
      <c r="AF11" s="242">
        <v>165.26</v>
      </c>
      <c r="AG11" s="242" t="e">
        <f>AE11/#REF!</f>
        <v>#REF!</v>
      </c>
      <c r="AH11" s="232" t="s">
        <v>41</v>
      </c>
      <c r="AI11" s="171"/>
      <c r="AJ11" s="167">
        <v>1580.89</v>
      </c>
      <c r="AK11" s="167" t="e">
        <f>#REF!*AC11</f>
        <v>#REF!</v>
      </c>
      <c r="AL11" s="170" t="e">
        <f>AK11/C11</f>
        <v>#REF!</v>
      </c>
    </row>
    <row r="12" spans="1:38" ht="15">
      <c r="A12" s="166"/>
      <c r="B12" s="168"/>
      <c r="C12" s="170"/>
      <c r="D12" s="247"/>
      <c r="E12" s="167"/>
      <c r="F12" s="166"/>
      <c r="G12" s="170"/>
      <c r="H12" s="177"/>
      <c r="I12" s="177"/>
      <c r="J12" s="248" t="s">
        <v>105</v>
      </c>
      <c r="K12" s="177"/>
      <c r="L12" s="170"/>
      <c r="M12" s="168"/>
      <c r="N12" s="170"/>
      <c r="O12" s="170"/>
      <c r="P12" s="170"/>
      <c r="Q12" s="248"/>
      <c r="R12" s="249" t="s">
        <v>105</v>
      </c>
      <c r="S12" s="245"/>
      <c r="T12" s="246"/>
      <c r="U12" s="177"/>
      <c r="V12" s="170"/>
      <c r="W12" s="170"/>
      <c r="X12" s="242"/>
      <c r="Y12" s="168"/>
      <c r="Z12" s="170"/>
      <c r="AA12" s="170"/>
      <c r="AB12" s="243"/>
      <c r="AC12" s="170"/>
      <c r="AD12" s="170"/>
      <c r="AE12" s="170"/>
      <c r="AF12" s="242"/>
      <c r="AG12" s="242"/>
      <c r="AH12" s="232"/>
      <c r="AI12" s="171"/>
      <c r="AJ12" s="170"/>
      <c r="AK12" s="167"/>
      <c r="AL12" s="170"/>
    </row>
    <row r="13" spans="1:38" ht="15">
      <c r="A13" s="166"/>
      <c r="B13" s="183" t="s">
        <v>75</v>
      </c>
      <c r="C13" s="250">
        <f>SUM(C9:C12)</f>
        <v>16627.4</v>
      </c>
      <c r="D13" s="250">
        <f aca="true" t="shared" si="0" ref="D13:J13">SUM(D9:D11)</f>
        <v>38.4</v>
      </c>
      <c r="E13" s="251">
        <f t="shared" si="0"/>
        <v>16665.8</v>
      </c>
      <c r="F13" s="252">
        <f t="shared" si="0"/>
        <v>862.28</v>
      </c>
      <c r="G13" s="252">
        <f t="shared" si="0"/>
        <v>881.25</v>
      </c>
      <c r="H13" s="178">
        <f t="shared" si="0"/>
        <v>880.675</v>
      </c>
      <c r="I13" s="178">
        <f t="shared" si="0"/>
        <v>59.675</v>
      </c>
      <c r="J13" s="253">
        <f t="shared" si="0"/>
        <v>649</v>
      </c>
      <c r="K13" s="178"/>
      <c r="L13" s="250">
        <f>SUM(L9:L11)</f>
        <v>2705.3</v>
      </c>
      <c r="M13" s="183" t="s">
        <v>75</v>
      </c>
      <c r="N13" s="250">
        <f>SUM(N9:N11)</f>
        <v>62.22</v>
      </c>
      <c r="O13" s="170">
        <f>SUM(O9:O12)</f>
        <v>10282.47</v>
      </c>
      <c r="P13" s="170"/>
      <c r="Q13" s="253">
        <f aca="true" t="shared" si="1" ref="Q13:W13">SUM(Q9:Q11)</f>
        <v>585</v>
      </c>
      <c r="R13" s="252">
        <f t="shared" si="1"/>
        <v>808.83</v>
      </c>
      <c r="S13" s="253">
        <f t="shared" si="1"/>
        <v>64</v>
      </c>
      <c r="T13" s="178">
        <f t="shared" si="1"/>
        <v>0.575</v>
      </c>
      <c r="U13" s="178">
        <f t="shared" si="1"/>
        <v>0.039</v>
      </c>
      <c r="V13" s="250">
        <f t="shared" si="1"/>
        <v>25.2</v>
      </c>
      <c r="W13" s="170">
        <f t="shared" si="1"/>
        <v>268.8</v>
      </c>
      <c r="X13" s="172"/>
      <c r="Y13" s="172"/>
      <c r="Z13" s="172"/>
      <c r="AA13" s="250">
        <f>SUM(AA9:AA11)</f>
        <v>29335.28</v>
      </c>
      <c r="AB13" s="243"/>
      <c r="AC13" s="172"/>
      <c r="AD13" s="250">
        <f>SUM(AD9:AD11)</f>
        <v>116209.9</v>
      </c>
      <c r="AE13" s="250">
        <f>SUM(AE9:AE11)</f>
        <v>145545.18</v>
      </c>
      <c r="AF13" s="242">
        <f>AF11</f>
        <v>165.26</v>
      </c>
      <c r="AG13" s="172" t="e">
        <f>SUM(AG11:AG11)</f>
        <v>#REF!</v>
      </c>
      <c r="AH13" s="254">
        <f>SUM(AH11:AH11)</f>
        <v>0</v>
      </c>
      <c r="AI13" s="172">
        <f>SUM(AI11:AI11)</f>
        <v>0</v>
      </c>
      <c r="AJ13" s="172"/>
      <c r="AK13" s="251" t="e">
        <f>SUM(AK9:AK11)</f>
        <v>#REF!</v>
      </c>
      <c r="AL13" s="172" t="e">
        <f>SUM(AL11:AL11)</f>
        <v>#REF!</v>
      </c>
    </row>
    <row r="14" spans="1:38" ht="46.5" customHeight="1">
      <c r="A14" s="255" t="s">
        <v>105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159"/>
      <c r="T14" s="159"/>
      <c r="U14" s="159"/>
      <c r="V14" s="159"/>
      <c r="W14" s="159" t="s">
        <v>105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256"/>
      <c r="AH14" s="157"/>
      <c r="AI14" s="157"/>
      <c r="AJ14" s="157"/>
      <c r="AK14" s="157"/>
      <c r="AL14" s="157"/>
    </row>
    <row r="15" spans="1:38" ht="12.75">
      <c r="A15" s="163" t="s">
        <v>120</v>
      </c>
      <c r="B15" s="163"/>
      <c r="F15" s="165"/>
      <c r="G15" s="257"/>
      <c r="H15" s="161"/>
      <c r="I15" s="161"/>
      <c r="J15" s="161"/>
      <c r="T15" s="165"/>
      <c r="U15" s="165"/>
      <c r="V15" s="165"/>
      <c r="AB15" s="165"/>
      <c r="AG15" s="258"/>
      <c r="AH15" s="157"/>
      <c r="AI15" s="157"/>
      <c r="AJ15" s="157"/>
      <c r="AK15" s="157"/>
      <c r="AL15" s="157"/>
    </row>
    <row r="16" spans="1:38" ht="12.75">
      <c r="A16" s="164" t="s">
        <v>121</v>
      </c>
      <c r="B16" s="184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60"/>
      <c r="P16" s="260"/>
      <c r="AH16" s="157"/>
      <c r="AI16" s="157"/>
      <c r="AJ16" s="157"/>
      <c r="AK16" s="157"/>
      <c r="AL16" s="157"/>
    </row>
    <row r="17" spans="34:38" ht="12.75">
      <c r="AH17" s="157"/>
      <c r="AI17" s="157"/>
      <c r="AJ17" s="157"/>
      <c r="AK17" s="157"/>
      <c r="AL17" s="157"/>
    </row>
    <row r="18" spans="34:38" ht="12.75">
      <c r="AH18" s="157"/>
      <c r="AI18" s="157"/>
      <c r="AJ18" s="157"/>
      <c r="AK18" s="157"/>
      <c r="AL18" s="157"/>
    </row>
    <row r="19" spans="34:38" ht="12.75">
      <c r="AH19" s="157"/>
      <c r="AI19" s="157"/>
      <c r="AJ19" s="157"/>
      <c r="AK19" s="157"/>
      <c r="AL19" s="157"/>
    </row>
    <row r="20" spans="34:38" ht="12.75">
      <c r="AH20" s="157"/>
      <c r="AI20" s="157"/>
      <c r="AJ20" s="157"/>
      <c r="AK20" s="157"/>
      <c r="AL20" s="157"/>
    </row>
    <row r="21" spans="34:38" ht="12.75">
      <c r="AH21" s="157"/>
      <c r="AI21" s="157"/>
      <c r="AJ21" s="157"/>
      <c r="AK21" s="157"/>
      <c r="AL21" s="157"/>
    </row>
    <row r="22" spans="34:38" ht="12.75">
      <c r="AH22" s="157"/>
      <c r="AI22" s="157"/>
      <c r="AJ22" s="157"/>
      <c r="AK22" s="157"/>
      <c r="AL22" s="157"/>
    </row>
    <row r="23" spans="34:38" ht="12.75">
      <c r="AH23" s="157"/>
      <c r="AI23" s="157"/>
      <c r="AJ23" s="157"/>
      <c r="AK23" s="157"/>
      <c r="AL23" s="157"/>
    </row>
    <row r="24" spans="34:38" ht="12.75">
      <c r="AH24" s="157"/>
      <c r="AI24" s="157"/>
      <c r="AJ24" s="157"/>
      <c r="AK24" s="157"/>
      <c r="AL24" s="157"/>
    </row>
    <row r="25" spans="34:38" ht="12.75">
      <c r="AH25" s="157"/>
      <c r="AI25" s="157"/>
      <c r="AJ25" s="157"/>
      <c r="AK25" s="157"/>
      <c r="AL25" s="157"/>
    </row>
    <row r="26" spans="34:38" ht="12.75">
      <c r="AH26" s="157"/>
      <c r="AI26" s="157"/>
      <c r="AJ26" s="157"/>
      <c r="AK26" s="157"/>
      <c r="AL26" s="157"/>
    </row>
    <row r="27" spans="34:38" ht="12.75">
      <c r="AH27" s="157"/>
      <c r="AI27" s="157"/>
      <c r="AJ27" s="157"/>
      <c r="AK27" s="157"/>
      <c r="AL27" s="157"/>
    </row>
    <row r="28" spans="34:38" ht="12.75">
      <c r="AH28" s="157"/>
      <c r="AI28" s="157"/>
      <c r="AJ28" s="157"/>
      <c r="AK28" s="157"/>
      <c r="AL28" s="157"/>
    </row>
    <row r="29" spans="34:38" ht="12.75">
      <c r="AH29" s="157"/>
      <c r="AI29" s="157"/>
      <c r="AJ29" s="157"/>
      <c r="AK29" s="157"/>
      <c r="AL29" s="157"/>
    </row>
    <row r="30" spans="34:38" ht="12.75">
      <c r="AH30" s="157"/>
      <c r="AI30" s="157"/>
      <c r="AJ30" s="157"/>
      <c r="AK30" s="157"/>
      <c r="AL30" s="157"/>
    </row>
    <row r="31" spans="34:38" ht="12.75">
      <c r="AH31" s="157"/>
      <c r="AI31" s="157"/>
      <c r="AJ31" s="157"/>
      <c r="AK31" s="157"/>
      <c r="AL31" s="157"/>
    </row>
    <row r="32" spans="34:38" ht="12.75">
      <c r="AH32" s="157"/>
      <c r="AI32" s="157"/>
      <c r="AJ32" s="157"/>
      <c r="AK32" s="157"/>
      <c r="AL32" s="157"/>
    </row>
    <row r="33" spans="34:38" ht="12.75">
      <c r="AH33" s="157"/>
      <c r="AI33" s="157"/>
      <c r="AJ33" s="157"/>
      <c r="AK33" s="157"/>
      <c r="AL33" s="157"/>
    </row>
    <row r="34" spans="34:38" ht="12.75">
      <c r="AH34" s="157"/>
      <c r="AI34" s="157"/>
      <c r="AJ34" s="157"/>
      <c r="AK34" s="157"/>
      <c r="AL34" s="157"/>
    </row>
    <row r="35" spans="34:38" ht="12.75">
      <c r="AH35" s="157"/>
      <c r="AI35" s="157"/>
      <c r="AJ35" s="157"/>
      <c r="AK35" s="157"/>
      <c r="AL35" s="157"/>
    </row>
    <row r="36" spans="34:38" ht="12.75">
      <c r="AH36" s="157"/>
      <c r="AI36" s="157"/>
      <c r="AJ36" s="157"/>
      <c r="AK36" s="157"/>
      <c r="AL36" s="157"/>
    </row>
    <row r="37" spans="34:38" ht="12.75">
      <c r="AH37" s="157"/>
      <c r="AI37" s="157"/>
      <c r="AJ37" s="157"/>
      <c r="AK37" s="157"/>
      <c r="AL37" s="157"/>
    </row>
    <row r="38" spans="34:38" ht="12.75">
      <c r="AH38" s="157"/>
      <c r="AI38" s="157"/>
      <c r="AJ38" s="157"/>
      <c r="AK38" s="157"/>
      <c r="AL38" s="157"/>
    </row>
    <row r="39" spans="34:38" ht="12.75">
      <c r="AH39" s="157"/>
      <c r="AI39" s="157"/>
      <c r="AJ39" s="157"/>
      <c r="AK39" s="157"/>
      <c r="AL39" s="157"/>
    </row>
    <row r="40" spans="34:38" ht="12.75">
      <c r="AH40" s="157"/>
      <c r="AI40" s="157"/>
      <c r="AJ40" s="157"/>
      <c r="AK40" s="157"/>
      <c r="AL40" s="157"/>
    </row>
    <row r="41" spans="34:38" ht="12.75">
      <c r="AH41" s="157"/>
      <c r="AI41" s="157"/>
      <c r="AJ41" s="157"/>
      <c r="AK41" s="157"/>
      <c r="AL41" s="157"/>
    </row>
    <row r="42" spans="34:38" ht="12.75">
      <c r="AH42" s="157"/>
      <c r="AI42" s="157"/>
      <c r="AJ42" s="157"/>
      <c r="AK42" s="157"/>
      <c r="AL42" s="157"/>
    </row>
    <row r="43" spans="34:38" ht="12.75">
      <c r="AH43" s="157"/>
      <c r="AI43" s="157"/>
      <c r="AJ43" s="157"/>
      <c r="AK43" s="157"/>
      <c r="AL43" s="157"/>
    </row>
    <row r="44" spans="34:38" ht="12.75">
      <c r="AH44" s="157"/>
      <c r="AI44" s="157"/>
      <c r="AJ44" s="157"/>
      <c r="AK44" s="157"/>
      <c r="AL44" s="157"/>
    </row>
    <row r="45" spans="34:38" ht="12.75">
      <c r="AH45" s="157"/>
      <c r="AI45" s="157"/>
      <c r="AJ45" s="157"/>
      <c r="AK45" s="157"/>
      <c r="AL45" s="157"/>
    </row>
    <row r="46" spans="34:38" ht="12.75">
      <c r="AH46" s="157"/>
      <c r="AI46" s="157"/>
      <c r="AJ46" s="157"/>
      <c r="AK46" s="157"/>
      <c r="AL46" s="157"/>
    </row>
    <row r="47" spans="34:38" ht="12.75">
      <c r="AH47" s="157"/>
      <c r="AI47" s="157"/>
      <c r="AJ47" s="157"/>
      <c r="AK47" s="157"/>
      <c r="AL47" s="157"/>
    </row>
    <row r="48" spans="34:38" ht="12.75">
      <c r="AH48" s="157"/>
      <c r="AI48" s="157"/>
      <c r="AJ48" s="157"/>
      <c r="AK48" s="157"/>
      <c r="AL48" s="157"/>
    </row>
    <row r="49" spans="34:38" ht="12.75">
      <c r="AH49" s="157"/>
      <c r="AI49" s="157"/>
      <c r="AJ49" s="157"/>
      <c r="AK49" s="157"/>
      <c r="AL49" s="157"/>
    </row>
    <row r="50" spans="34:38" ht="12.75">
      <c r="AH50" s="157"/>
      <c r="AI50" s="157"/>
      <c r="AJ50" s="157"/>
      <c r="AK50" s="157"/>
      <c r="AL50" s="157"/>
    </row>
    <row r="51" spans="34:38" ht="12.75">
      <c r="AH51" s="157"/>
      <c r="AI51" s="157"/>
      <c r="AJ51" s="157"/>
      <c r="AK51" s="157"/>
      <c r="AL51" s="157"/>
    </row>
    <row r="52" spans="34:38" ht="12.75">
      <c r="AH52" s="157"/>
      <c r="AI52" s="157"/>
      <c r="AJ52" s="157"/>
      <c r="AK52" s="157"/>
      <c r="AL52" s="157"/>
    </row>
    <row r="53" spans="34:38" ht="12.75">
      <c r="AH53" s="157"/>
      <c r="AI53" s="157"/>
      <c r="AJ53" s="157"/>
      <c r="AK53" s="157"/>
      <c r="AL53" s="157"/>
    </row>
    <row r="54" spans="34:38" ht="12.75">
      <c r="AH54" s="157"/>
      <c r="AI54" s="157"/>
      <c r="AJ54" s="157"/>
      <c r="AK54" s="157"/>
      <c r="AL54" s="157"/>
    </row>
    <row r="55" spans="34:38" ht="12.75">
      <c r="AH55" s="157"/>
      <c r="AI55" s="157"/>
      <c r="AJ55" s="157"/>
      <c r="AK55" s="157"/>
      <c r="AL55" s="157"/>
    </row>
    <row r="56" spans="34:38" ht="12.75">
      <c r="AH56" s="157"/>
      <c r="AI56" s="157"/>
      <c r="AJ56" s="157"/>
      <c r="AK56" s="157"/>
      <c r="AL56" s="157"/>
    </row>
    <row r="57" spans="34:38" ht="12.75">
      <c r="AH57" s="157"/>
      <c r="AI57" s="157"/>
      <c r="AJ57" s="157"/>
      <c r="AK57" s="157"/>
      <c r="AL57" s="157"/>
    </row>
    <row r="58" spans="34:38" ht="12.75">
      <c r="AH58" s="157"/>
      <c r="AI58" s="157"/>
      <c r="AJ58" s="157"/>
      <c r="AK58" s="157"/>
      <c r="AL58" s="157"/>
    </row>
    <row r="59" spans="34:38" ht="12.75">
      <c r="AH59" s="157"/>
      <c r="AI59" s="157"/>
      <c r="AJ59" s="157"/>
      <c r="AK59" s="157"/>
      <c r="AL59" s="157"/>
    </row>
    <row r="60" spans="34:38" ht="12.75">
      <c r="AH60" s="157"/>
      <c r="AI60" s="157"/>
      <c r="AJ60" s="157"/>
      <c r="AK60" s="157"/>
      <c r="AL60" s="157"/>
    </row>
    <row r="61" spans="34:38" ht="12.75">
      <c r="AH61" s="157"/>
      <c r="AI61" s="157"/>
      <c r="AJ61" s="157"/>
      <c r="AK61" s="157"/>
      <c r="AL61" s="157"/>
    </row>
    <row r="62" spans="34:38" ht="12.75">
      <c r="AH62" s="157"/>
      <c r="AI62" s="157"/>
      <c r="AJ62" s="157"/>
      <c r="AK62" s="157"/>
      <c r="AL62" s="157"/>
    </row>
    <row r="63" spans="34:38" ht="12.75">
      <c r="AH63" s="157"/>
      <c r="AI63" s="157"/>
      <c r="AJ63" s="157"/>
      <c r="AK63" s="157"/>
      <c r="AL63" s="157"/>
    </row>
    <row r="64" spans="34:38" ht="12.75">
      <c r="AH64" s="157"/>
      <c r="AI64" s="157"/>
      <c r="AJ64" s="157"/>
      <c r="AK64" s="157"/>
      <c r="AL64" s="157"/>
    </row>
    <row r="65" spans="34:38" ht="12.75">
      <c r="AH65" s="157"/>
      <c r="AI65" s="157"/>
      <c r="AJ65" s="157"/>
      <c r="AK65" s="157"/>
      <c r="AL65" s="157"/>
    </row>
    <row r="66" spans="34:38" ht="12.75">
      <c r="AH66" s="157"/>
      <c r="AI66" s="157"/>
      <c r="AJ66" s="157"/>
      <c r="AK66" s="157"/>
      <c r="AL66" s="157"/>
    </row>
    <row r="67" spans="34:38" ht="12.75">
      <c r="AH67" s="157"/>
      <c r="AI67" s="157"/>
      <c r="AJ67" s="157"/>
      <c r="AK67" s="157"/>
      <c r="AL67" s="157"/>
    </row>
    <row r="68" spans="34:38" ht="12.75">
      <c r="AH68" s="157"/>
      <c r="AI68" s="157"/>
      <c r="AJ68" s="157"/>
      <c r="AK68" s="157"/>
      <c r="AL68" s="157"/>
    </row>
    <row r="69" spans="34:38" ht="12.75">
      <c r="AH69" s="157"/>
      <c r="AI69" s="157"/>
      <c r="AJ69" s="157"/>
      <c r="AK69" s="157"/>
      <c r="AL69" s="157"/>
    </row>
    <row r="70" spans="34:38" ht="12.75">
      <c r="AH70" s="157"/>
      <c r="AI70" s="157"/>
      <c r="AJ70" s="157"/>
      <c r="AK70" s="157"/>
      <c r="AL70" s="157"/>
    </row>
    <row r="71" spans="34:38" ht="12.75">
      <c r="AH71" s="157"/>
      <c r="AI71" s="157"/>
      <c r="AJ71" s="157"/>
      <c r="AK71" s="157"/>
      <c r="AL71" s="157"/>
    </row>
    <row r="72" spans="34:38" ht="12.75">
      <c r="AH72" s="157"/>
      <c r="AI72" s="157"/>
      <c r="AJ72" s="157"/>
      <c r="AK72" s="157"/>
      <c r="AL72" s="157"/>
    </row>
    <row r="73" spans="34:38" ht="12.75">
      <c r="AH73" s="157"/>
      <c r="AI73" s="157"/>
      <c r="AJ73" s="157"/>
      <c r="AK73" s="157"/>
      <c r="AL73" s="157"/>
    </row>
    <row r="74" spans="34:38" ht="12.75">
      <c r="AH74" s="157"/>
      <c r="AI74" s="157"/>
      <c r="AJ74" s="157"/>
      <c r="AK74" s="157"/>
      <c r="AL74" s="157"/>
    </row>
    <row r="75" spans="34:38" ht="12.75">
      <c r="AH75" s="157"/>
      <c r="AI75" s="157"/>
      <c r="AJ75" s="157"/>
      <c r="AK75" s="157"/>
      <c r="AL75" s="157"/>
    </row>
    <row r="76" spans="34:38" ht="12.75">
      <c r="AH76" s="157"/>
      <c r="AI76" s="157"/>
      <c r="AJ76" s="157"/>
      <c r="AK76" s="157"/>
      <c r="AL76" s="157"/>
    </row>
    <row r="77" spans="34:38" ht="12.75">
      <c r="AH77" s="157"/>
      <c r="AI77" s="157"/>
      <c r="AJ77" s="157"/>
      <c r="AK77" s="157"/>
      <c r="AL77" s="157"/>
    </row>
    <row r="78" spans="34:38" ht="12.75">
      <c r="AH78" s="157"/>
      <c r="AI78" s="157"/>
      <c r="AJ78" s="157"/>
      <c r="AK78" s="157"/>
      <c r="AL78" s="157"/>
    </row>
    <row r="79" spans="34:38" ht="12.75">
      <c r="AH79" s="157"/>
      <c r="AI79" s="157"/>
      <c r="AJ79" s="157"/>
      <c r="AK79" s="157"/>
      <c r="AL79" s="157"/>
    </row>
    <row r="80" spans="34:38" ht="12.75">
      <c r="AH80" s="157"/>
      <c r="AI80" s="157"/>
      <c r="AJ80" s="157"/>
      <c r="AK80" s="157"/>
      <c r="AL80" s="157"/>
    </row>
    <row r="81" spans="34:38" ht="12.75">
      <c r="AH81" s="157"/>
      <c r="AI81" s="157"/>
      <c r="AJ81" s="157"/>
      <c r="AK81" s="157"/>
      <c r="AL81" s="157"/>
    </row>
    <row r="82" spans="34:38" ht="12.75">
      <c r="AH82" s="157"/>
      <c r="AI82" s="157"/>
      <c r="AJ82" s="157"/>
      <c r="AK82" s="157"/>
      <c r="AL82" s="157"/>
    </row>
    <row r="83" spans="34:38" ht="12.75">
      <c r="AH83" s="157"/>
      <c r="AI83" s="157"/>
      <c r="AJ83" s="157"/>
      <c r="AK83" s="157"/>
      <c r="AL83" s="157"/>
    </row>
    <row r="84" spans="34:38" ht="12.75">
      <c r="AH84" s="157"/>
      <c r="AI84" s="157"/>
      <c r="AJ84" s="157"/>
      <c r="AK84" s="157"/>
      <c r="AL84" s="157"/>
    </row>
    <row r="85" spans="34:38" ht="12.75">
      <c r="AH85" s="157"/>
      <c r="AI85" s="157"/>
      <c r="AJ85" s="157"/>
      <c r="AK85" s="157"/>
      <c r="AL85" s="157"/>
    </row>
    <row r="86" spans="34:38" ht="12.75">
      <c r="AH86" s="157"/>
      <c r="AI86" s="157"/>
      <c r="AJ86" s="157"/>
      <c r="AK86" s="157"/>
      <c r="AL86" s="157"/>
    </row>
    <row r="87" spans="34:38" ht="12.75">
      <c r="AH87" s="157"/>
      <c r="AI87" s="157"/>
      <c r="AJ87" s="157"/>
      <c r="AK87" s="157"/>
      <c r="AL87" s="157"/>
    </row>
    <row r="88" spans="34:38" ht="12.75">
      <c r="AH88" s="157"/>
      <c r="AI88" s="157"/>
      <c r="AJ88" s="157"/>
      <c r="AK88" s="157"/>
      <c r="AL88" s="157"/>
    </row>
    <row r="89" spans="34:38" ht="12.75">
      <c r="AH89" s="157"/>
      <c r="AI89" s="157"/>
      <c r="AJ89" s="157"/>
      <c r="AK89" s="157"/>
      <c r="AL89" s="157"/>
    </row>
    <row r="90" spans="34:38" ht="12.75">
      <c r="AH90" s="157"/>
      <c r="AI90" s="157"/>
      <c r="AJ90" s="157"/>
      <c r="AK90" s="157"/>
      <c r="AL90" s="157"/>
    </row>
    <row r="91" spans="34:38" ht="12.75">
      <c r="AH91" s="157"/>
      <c r="AI91" s="157"/>
      <c r="AJ91" s="157"/>
      <c r="AK91" s="157"/>
      <c r="AL91" s="157"/>
    </row>
    <row r="92" spans="34:38" ht="12.75">
      <c r="AH92" s="157"/>
      <c r="AI92" s="157"/>
      <c r="AJ92" s="157"/>
      <c r="AK92" s="157"/>
      <c r="AL92" s="157"/>
    </row>
    <row r="93" spans="34:38" ht="12.75">
      <c r="AH93" s="157"/>
      <c r="AI93" s="157"/>
      <c r="AJ93" s="157"/>
      <c r="AK93" s="157"/>
      <c r="AL93" s="157"/>
    </row>
    <row r="94" spans="34:38" ht="12.75">
      <c r="AH94" s="157"/>
      <c r="AI94" s="157"/>
      <c r="AJ94" s="157"/>
      <c r="AK94" s="157"/>
      <c r="AL94" s="157"/>
    </row>
    <row r="95" spans="34:38" ht="12.75">
      <c r="AH95" s="157"/>
      <c r="AI95" s="157"/>
      <c r="AJ95" s="157"/>
      <c r="AK95" s="157"/>
      <c r="AL95" s="157"/>
    </row>
    <row r="96" spans="34:38" ht="12.75">
      <c r="AH96" s="157"/>
      <c r="AI96" s="157"/>
      <c r="AJ96" s="157"/>
      <c r="AK96" s="157"/>
      <c r="AL96" s="157"/>
    </row>
    <row r="97" spans="34:38" ht="12.75">
      <c r="AH97" s="157"/>
      <c r="AI97" s="157"/>
      <c r="AJ97" s="157"/>
      <c r="AK97" s="157"/>
      <c r="AL97" s="157"/>
    </row>
    <row r="98" spans="34:38" ht="12.75">
      <c r="AH98" s="157"/>
      <c r="AI98" s="157"/>
      <c r="AJ98" s="157"/>
      <c r="AK98" s="157"/>
      <c r="AL98" s="157"/>
    </row>
    <row r="99" spans="34:38" ht="12.75">
      <c r="AH99" s="157"/>
      <c r="AI99" s="157"/>
      <c r="AJ99" s="157"/>
      <c r="AK99" s="157"/>
      <c r="AL99" s="157"/>
    </row>
    <row r="100" spans="34:38" ht="12.75">
      <c r="AH100" s="157"/>
      <c r="AI100" s="157"/>
      <c r="AJ100" s="157"/>
      <c r="AK100" s="157"/>
      <c r="AL100" s="157"/>
    </row>
    <row r="101" spans="34:38" ht="12.75">
      <c r="AH101" s="157"/>
      <c r="AI101" s="157"/>
      <c r="AJ101" s="157"/>
      <c r="AK101" s="157"/>
      <c r="AL101" s="157"/>
    </row>
    <row r="102" spans="34:38" ht="12.75">
      <c r="AH102" s="157"/>
      <c r="AI102" s="157"/>
      <c r="AJ102" s="157"/>
      <c r="AK102" s="157"/>
      <c r="AL102" s="157"/>
    </row>
    <row r="103" spans="34:38" ht="12.75">
      <c r="AH103" s="157"/>
      <c r="AI103" s="157"/>
      <c r="AJ103" s="157"/>
      <c r="AK103" s="157"/>
      <c r="AL103" s="157"/>
    </row>
    <row r="104" spans="34:38" ht="12.75">
      <c r="AH104" s="157"/>
      <c r="AI104" s="157"/>
      <c r="AJ104" s="157"/>
      <c r="AK104" s="157"/>
      <c r="AL104" s="157"/>
    </row>
    <row r="105" spans="34:38" ht="12.75">
      <c r="AH105" s="157"/>
      <c r="AI105" s="157"/>
      <c r="AJ105" s="157"/>
      <c r="AK105" s="157"/>
      <c r="AL105" s="157"/>
    </row>
    <row r="106" spans="34:38" ht="12.75">
      <c r="AH106" s="157"/>
      <c r="AI106" s="157"/>
      <c r="AJ106" s="157"/>
      <c r="AK106" s="157"/>
      <c r="AL106" s="157"/>
    </row>
    <row r="107" spans="34:38" ht="12.75">
      <c r="AH107" s="157"/>
      <c r="AI107" s="157"/>
      <c r="AJ107" s="157"/>
      <c r="AK107" s="157"/>
      <c r="AL107" s="157"/>
    </row>
    <row r="108" spans="34:38" ht="12.75">
      <c r="AH108" s="157"/>
      <c r="AI108" s="157"/>
      <c r="AJ108" s="157"/>
      <c r="AK108" s="157"/>
      <c r="AL108" s="157"/>
    </row>
    <row r="109" spans="34:38" ht="12.75">
      <c r="AH109" s="157"/>
      <c r="AI109" s="157"/>
      <c r="AJ109" s="157"/>
      <c r="AK109" s="157"/>
      <c r="AL109" s="157"/>
    </row>
    <row r="110" spans="34:38" ht="12.75">
      <c r="AH110" s="157"/>
      <c r="AI110" s="157"/>
      <c r="AJ110" s="157"/>
      <c r="AK110" s="157"/>
      <c r="AL110" s="157"/>
    </row>
    <row r="111" spans="34:38" ht="12.75">
      <c r="AH111" s="157"/>
      <c r="AI111" s="157"/>
      <c r="AJ111" s="157"/>
      <c r="AK111" s="157"/>
      <c r="AL111" s="157"/>
    </row>
    <row r="112" spans="34:38" ht="12.75">
      <c r="AH112" s="157"/>
      <c r="AI112" s="157"/>
      <c r="AJ112" s="157"/>
      <c r="AK112" s="157"/>
      <c r="AL112" s="157"/>
    </row>
    <row r="113" spans="34:38" ht="12.75">
      <c r="AH113" s="157"/>
      <c r="AI113" s="157"/>
      <c r="AJ113" s="157"/>
      <c r="AK113" s="157"/>
      <c r="AL113" s="157"/>
    </row>
    <row r="114" spans="34:38" ht="12.75">
      <c r="AH114" s="157"/>
      <c r="AI114" s="157"/>
      <c r="AJ114" s="157"/>
      <c r="AK114" s="157"/>
      <c r="AL114" s="157"/>
    </row>
    <row r="115" spans="34:38" ht="12.75">
      <c r="AH115" s="157"/>
      <c r="AI115" s="157"/>
      <c r="AJ115" s="157"/>
      <c r="AK115" s="157"/>
      <c r="AL115" s="157"/>
    </row>
    <row r="116" spans="34:38" ht="12.75">
      <c r="AH116" s="157"/>
      <c r="AI116" s="157"/>
      <c r="AJ116" s="157"/>
      <c r="AK116" s="157"/>
      <c r="AL116" s="157"/>
    </row>
    <row r="117" spans="34:38" ht="12.75">
      <c r="AH117" s="157"/>
      <c r="AI117" s="157"/>
      <c r="AJ117" s="157"/>
      <c r="AK117" s="157"/>
      <c r="AL117" s="157"/>
    </row>
    <row r="118" spans="34:38" ht="12.75">
      <c r="AH118" s="157"/>
      <c r="AI118" s="157"/>
      <c r="AJ118" s="157"/>
      <c r="AK118" s="157"/>
      <c r="AL118" s="157"/>
    </row>
    <row r="119" spans="34:38" ht="12.75">
      <c r="AH119" s="157"/>
      <c r="AI119" s="157"/>
      <c r="AJ119" s="157"/>
      <c r="AK119" s="157"/>
      <c r="AL119" s="157"/>
    </row>
    <row r="120" spans="34:38" ht="12.75">
      <c r="AH120" s="157"/>
      <c r="AI120" s="157"/>
      <c r="AJ120" s="157"/>
      <c r="AK120" s="157"/>
      <c r="AL120" s="157"/>
    </row>
    <row r="121" spans="34:38" ht="12.75">
      <c r="AH121" s="157"/>
      <c r="AI121" s="157"/>
      <c r="AJ121" s="157"/>
      <c r="AK121" s="157"/>
      <c r="AL121" s="157"/>
    </row>
    <row r="122" spans="34:38" ht="12.75">
      <c r="AH122" s="157"/>
      <c r="AI122" s="157"/>
      <c r="AJ122" s="157"/>
      <c r="AK122" s="157"/>
      <c r="AL122" s="157"/>
    </row>
    <row r="123" spans="34:38" ht="12.75">
      <c r="AH123" s="157"/>
      <c r="AI123" s="157"/>
      <c r="AJ123" s="157"/>
      <c r="AK123" s="157"/>
      <c r="AL123" s="157"/>
    </row>
    <row r="124" spans="34:38" ht="12.75">
      <c r="AH124" s="157"/>
      <c r="AI124" s="157"/>
      <c r="AJ124" s="157"/>
      <c r="AK124" s="157"/>
      <c r="AL124" s="157"/>
    </row>
    <row r="125" spans="34:38" ht="12.75">
      <c r="AH125" s="157"/>
      <c r="AI125" s="157"/>
      <c r="AJ125" s="157"/>
      <c r="AK125" s="157"/>
      <c r="AL125" s="157"/>
    </row>
    <row r="126" spans="34:38" ht="12.75">
      <c r="AH126" s="157"/>
      <c r="AI126" s="157"/>
      <c r="AJ126" s="157"/>
      <c r="AK126" s="157"/>
      <c r="AL126" s="157"/>
    </row>
    <row r="127" spans="34:38" ht="12.75">
      <c r="AH127" s="157"/>
      <c r="AI127" s="157"/>
      <c r="AJ127" s="157"/>
      <c r="AK127" s="157"/>
      <c r="AL127" s="157"/>
    </row>
    <row r="128" spans="34:38" ht="12.75">
      <c r="AH128" s="157"/>
      <c r="AI128" s="157"/>
      <c r="AJ128" s="157"/>
      <c r="AK128" s="157"/>
      <c r="AL128" s="157"/>
    </row>
    <row r="129" spans="34:38" ht="12.75">
      <c r="AH129" s="157"/>
      <c r="AI129" s="157"/>
      <c r="AJ129" s="157"/>
      <c r="AK129" s="157"/>
      <c r="AL129" s="157"/>
    </row>
    <row r="130" spans="34:38" ht="12.75">
      <c r="AH130" s="157"/>
      <c r="AI130" s="157"/>
      <c r="AJ130" s="157"/>
      <c r="AK130" s="157"/>
      <c r="AL130" s="157"/>
    </row>
    <row r="131" spans="34:38" ht="12.75">
      <c r="AH131" s="157"/>
      <c r="AI131" s="157"/>
      <c r="AJ131" s="157"/>
      <c r="AK131" s="157"/>
      <c r="AL131" s="157"/>
    </row>
    <row r="132" spans="34:38" ht="12.75">
      <c r="AH132" s="157"/>
      <c r="AI132" s="157"/>
      <c r="AJ132" s="157"/>
      <c r="AK132" s="157"/>
      <c r="AL132" s="157"/>
    </row>
    <row r="133" spans="34:38" ht="12.75">
      <c r="AH133" s="157"/>
      <c r="AI133" s="157"/>
      <c r="AJ133" s="157"/>
      <c r="AK133" s="157"/>
      <c r="AL133" s="157"/>
    </row>
    <row r="134" spans="34:38" ht="12.75">
      <c r="AH134" s="157"/>
      <c r="AI134" s="157"/>
      <c r="AJ134" s="157"/>
      <c r="AK134" s="157"/>
      <c r="AL134" s="157"/>
    </row>
    <row r="135" spans="34:38" ht="12.75">
      <c r="AH135" s="157"/>
      <c r="AI135" s="157"/>
      <c r="AJ135" s="157"/>
      <c r="AK135" s="157"/>
      <c r="AL135" s="157"/>
    </row>
    <row r="136" spans="34:38" ht="12.75">
      <c r="AH136" s="157"/>
      <c r="AI136" s="157"/>
      <c r="AJ136" s="157"/>
      <c r="AK136" s="157"/>
      <c r="AL136" s="157"/>
    </row>
    <row r="137" spans="34:38" ht="12.75">
      <c r="AH137" s="157"/>
      <c r="AI137" s="157"/>
      <c r="AJ137" s="157"/>
      <c r="AK137" s="157"/>
      <c r="AL137" s="157"/>
    </row>
    <row r="138" spans="34:38" ht="12.75">
      <c r="AH138" s="157"/>
      <c r="AI138" s="157"/>
      <c r="AJ138" s="157"/>
      <c r="AK138" s="157"/>
      <c r="AL138" s="157"/>
    </row>
    <row r="139" spans="34:38" ht="12.75">
      <c r="AH139" s="157"/>
      <c r="AI139" s="157"/>
      <c r="AJ139" s="157"/>
      <c r="AK139" s="157"/>
      <c r="AL139" s="157"/>
    </row>
    <row r="140" spans="34:38" ht="12.75">
      <c r="AH140" s="157"/>
      <c r="AI140" s="157"/>
      <c r="AJ140" s="157"/>
      <c r="AK140" s="157"/>
      <c r="AL140" s="157"/>
    </row>
    <row r="141" spans="34:38" ht="12.75">
      <c r="AH141" s="157"/>
      <c r="AI141" s="157"/>
      <c r="AJ141" s="157"/>
      <c r="AK141" s="157"/>
      <c r="AL141" s="157"/>
    </row>
    <row r="142" spans="34:38" ht="12.75">
      <c r="AH142" s="157"/>
      <c r="AI142" s="157"/>
      <c r="AJ142" s="157"/>
      <c r="AK142" s="157"/>
      <c r="AL142" s="157"/>
    </row>
    <row r="143" spans="34:38" ht="12.75">
      <c r="AH143" s="157"/>
      <c r="AI143" s="157"/>
      <c r="AJ143" s="157"/>
      <c r="AK143" s="157"/>
      <c r="AL143" s="157"/>
    </row>
    <row r="144" spans="34:38" ht="12.75">
      <c r="AH144" s="157"/>
      <c r="AI144" s="157"/>
      <c r="AJ144" s="157"/>
      <c r="AK144" s="157"/>
      <c r="AL144" s="157"/>
    </row>
    <row r="145" spans="34:38" ht="12.75">
      <c r="AH145" s="157"/>
      <c r="AI145" s="157"/>
      <c r="AJ145" s="157"/>
      <c r="AK145" s="157"/>
      <c r="AL145" s="157"/>
    </row>
    <row r="146" spans="34:38" ht="12.75">
      <c r="AH146" s="157"/>
      <c r="AI146" s="157"/>
      <c r="AJ146" s="157"/>
      <c r="AK146" s="157"/>
      <c r="AL146" s="157"/>
    </row>
    <row r="147" spans="34:38" ht="12.75">
      <c r="AH147" s="157"/>
      <c r="AI147" s="157"/>
      <c r="AJ147" s="157"/>
      <c r="AK147" s="157"/>
      <c r="AL147" s="157"/>
    </row>
    <row r="148" spans="34:38" ht="12.75">
      <c r="AH148" s="157"/>
      <c r="AI148" s="157"/>
      <c r="AJ148" s="157"/>
      <c r="AK148" s="157"/>
      <c r="AL148" s="157"/>
    </row>
    <row r="149" spans="34:38" ht="12.75">
      <c r="AH149" s="157"/>
      <c r="AI149" s="157"/>
      <c r="AJ149" s="157"/>
      <c r="AK149" s="157"/>
      <c r="AL149" s="157"/>
    </row>
    <row r="150" spans="34:38" ht="12.75">
      <c r="AH150" s="157"/>
      <c r="AI150" s="157"/>
      <c r="AJ150" s="157"/>
      <c r="AK150" s="157"/>
      <c r="AL150" s="157"/>
    </row>
    <row r="151" spans="34:38" ht="12.75">
      <c r="AH151" s="157"/>
      <c r="AI151" s="157"/>
      <c r="AJ151" s="157"/>
      <c r="AK151" s="157"/>
      <c r="AL151" s="157"/>
    </row>
    <row r="152" spans="34:38" ht="12.75">
      <c r="AH152" s="157"/>
      <c r="AI152" s="157"/>
      <c r="AJ152" s="157"/>
      <c r="AK152" s="157"/>
      <c r="AL152" s="157"/>
    </row>
    <row r="153" spans="34:38" ht="12.75">
      <c r="AH153" s="157"/>
      <c r="AI153" s="157"/>
      <c r="AJ153" s="157"/>
      <c r="AK153" s="157"/>
      <c r="AL153" s="157"/>
    </row>
    <row r="154" spans="34:38" ht="12.75">
      <c r="AH154" s="157"/>
      <c r="AI154" s="157"/>
      <c r="AJ154" s="157"/>
      <c r="AK154" s="157"/>
      <c r="AL154" s="157"/>
    </row>
    <row r="155" spans="34:38" ht="12.75">
      <c r="AH155" s="157"/>
      <c r="AI155" s="157"/>
      <c r="AJ155" s="157"/>
      <c r="AK155" s="157"/>
      <c r="AL155" s="157"/>
    </row>
    <row r="156" spans="34:38" ht="12.75">
      <c r="AH156" s="157"/>
      <c r="AI156" s="157"/>
      <c r="AJ156" s="157"/>
      <c r="AK156" s="157"/>
      <c r="AL156" s="157"/>
    </row>
    <row r="157" spans="34:38" ht="12.75">
      <c r="AH157" s="157"/>
      <c r="AI157" s="157"/>
      <c r="AJ157" s="157"/>
      <c r="AK157" s="157"/>
      <c r="AL157" s="157"/>
    </row>
    <row r="158" spans="34:38" ht="12.75">
      <c r="AH158" s="157"/>
      <c r="AI158" s="157"/>
      <c r="AJ158" s="157"/>
      <c r="AK158" s="157"/>
      <c r="AL158" s="157"/>
    </row>
    <row r="159" spans="34:38" ht="12.75">
      <c r="AH159" s="157"/>
      <c r="AI159" s="157"/>
      <c r="AJ159" s="157"/>
      <c r="AK159" s="157"/>
      <c r="AL159" s="157"/>
    </row>
    <row r="160" spans="34:38" ht="12.75">
      <c r="AH160" s="157"/>
      <c r="AI160" s="157"/>
      <c r="AJ160" s="157"/>
      <c r="AK160" s="157"/>
      <c r="AL160" s="157"/>
    </row>
    <row r="161" spans="34:38" ht="12.75">
      <c r="AH161" s="157"/>
      <c r="AI161" s="157"/>
      <c r="AJ161" s="157"/>
      <c r="AK161" s="157"/>
      <c r="AL161" s="157"/>
    </row>
    <row r="162" spans="34:38" ht="12.75">
      <c r="AH162" s="157"/>
      <c r="AI162" s="157"/>
      <c r="AJ162" s="157"/>
      <c r="AK162" s="157"/>
      <c r="AL162" s="157"/>
    </row>
    <row r="163" spans="34:38" ht="12.75">
      <c r="AH163" s="157"/>
      <c r="AI163" s="157"/>
      <c r="AJ163" s="157"/>
      <c r="AK163" s="157"/>
      <c r="AL163" s="157"/>
    </row>
    <row r="164" spans="34:38" ht="12.75">
      <c r="AH164" s="157"/>
      <c r="AI164" s="157"/>
      <c r="AJ164" s="157"/>
      <c r="AK164" s="157"/>
      <c r="AL164" s="157"/>
    </row>
    <row r="165" spans="34:38" ht="12.75">
      <c r="AH165" s="157"/>
      <c r="AI165" s="157"/>
      <c r="AJ165" s="157"/>
      <c r="AK165" s="157"/>
      <c r="AL165" s="157"/>
    </row>
    <row r="166" spans="34:38" ht="12.75">
      <c r="AH166" s="157"/>
      <c r="AI166" s="157"/>
      <c r="AJ166" s="157"/>
      <c r="AK166" s="157"/>
      <c r="AL166" s="157"/>
    </row>
    <row r="167" spans="34:38" ht="12.75">
      <c r="AH167" s="157"/>
      <c r="AI167" s="157"/>
      <c r="AJ167" s="157"/>
      <c r="AK167" s="157"/>
      <c r="AL167" s="157"/>
    </row>
    <row r="168" spans="34:38" ht="12.75">
      <c r="AH168" s="157"/>
      <c r="AI168" s="157"/>
      <c r="AJ168" s="157"/>
      <c r="AK168" s="157"/>
      <c r="AL168" s="157"/>
    </row>
    <row r="169" spans="34:38" ht="12.75">
      <c r="AH169" s="157"/>
      <c r="AI169" s="157"/>
      <c r="AJ169" s="157"/>
      <c r="AK169" s="157"/>
      <c r="AL169" s="157"/>
    </row>
    <row r="170" spans="34:38" ht="12.75">
      <c r="AH170" s="157"/>
      <c r="AI170" s="157"/>
      <c r="AJ170" s="157"/>
      <c r="AK170" s="157"/>
      <c r="AL170" s="157"/>
    </row>
    <row r="171" spans="34:38" ht="12.75">
      <c r="AH171" s="157"/>
      <c r="AI171" s="157"/>
      <c r="AJ171" s="157"/>
      <c r="AK171" s="157"/>
      <c r="AL171" s="157"/>
    </row>
    <row r="172" spans="34:38" ht="12.75">
      <c r="AH172" s="157"/>
      <c r="AI172" s="157"/>
      <c r="AJ172" s="157"/>
      <c r="AK172" s="157"/>
      <c r="AL172" s="157"/>
    </row>
    <row r="173" spans="34:38" ht="12.75">
      <c r="AH173" s="157"/>
      <c r="AI173" s="157"/>
      <c r="AJ173" s="157"/>
      <c r="AK173" s="157"/>
      <c r="AL173" s="157"/>
    </row>
    <row r="174" spans="34:38" ht="12.75">
      <c r="AH174" s="157"/>
      <c r="AI174" s="157"/>
      <c r="AJ174" s="157"/>
      <c r="AK174" s="157"/>
      <c r="AL174" s="157"/>
    </row>
    <row r="175" spans="34:38" ht="12.75">
      <c r="AH175" s="157"/>
      <c r="AI175" s="157"/>
      <c r="AJ175" s="157"/>
      <c r="AK175" s="157"/>
      <c r="AL175" s="157"/>
    </row>
    <row r="176" spans="34:38" ht="12.75">
      <c r="AH176" s="157"/>
      <c r="AI176" s="157"/>
      <c r="AJ176" s="157"/>
      <c r="AK176" s="157"/>
      <c r="AL176" s="157"/>
    </row>
    <row r="177" spans="34:38" ht="12.75">
      <c r="AH177" s="157"/>
      <c r="AI177" s="157"/>
      <c r="AJ177" s="157"/>
      <c r="AK177" s="157"/>
      <c r="AL177" s="157"/>
    </row>
    <row r="178" spans="34:38" ht="12.75">
      <c r="AH178" s="157"/>
      <c r="AI178" s="157"/>
      <c r="AJ178" s="157"/>
      <c r="AK178" s="157"/>
      <c r="AL178" s="157"/>
    </row>
    <row r="179" spans="34:38" ht="12.75">
      <c r="AH179" s="157"/>
      <c r="AI179" s="157"/>
      <c r="AJ179" s="157"/>
      <c r="AK179" s="157"/>
      <c r="AL179" s="157"/>
    </row>
  </sheetData>
  <sheetProtection/>
  <mergeCells count="23">
    <mergeCell ref="A5:A7"/>
    <mergeCell ref="D5:D7"/>
    <mergeCell ref="G5:AG5"/>
    <mergeCell ref="X6:X7"/>
    <mergeCell ref="AH5:AL5"/>
    <mergeCell ref="L6:L7"/>
    <mergeCell ref="Z6:AG6"/>
    <mergeCell ref="C4:D4"/>
    <mergeCell ref="R6:R7"/>
    <mergeCell ref="Y6:Y7"/>
    <mergeCell ref="N6:N7"/>
    <mergeCell ref="K6:K7"/>
    <mergeCell ref="C5:C7"/>
    <mergeCell ref="B3:AG3"/>
    <mergeCell ref="B2:AG2"/>
    <mergeCell ref="C16:N16"/>
    <mergeCell ref="A14:R14"/>
    <mergeCell ref="W6:W7"/>
    <mergeCell ref="T6:T7"/>
    <mergeCell ref="Q6:Q7"/>
    <mergeCell ref="J6:J7"/>
    <mergeCell ref="E5:E7"/>
    <mergeCell ref="B5:B7"/>
  </mergeCells>
  <printOptions/>
  <pageMargins left="0.7874015748031497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2023-03-06T09:06:11Z</cp:lastPrinted>
  <dcterms:created xsi:type="dcterms:W3CDTF">2007-11-09T11:35:30Z</dcterms:created>
  <dcterms:modified xsi:type="dcterms:W3CDTF">2023-06-09T05:40:20Z</dcterms:modified>
  <cp:category/>
  <cp:version/>
  <cp:contentType/>
  <cp:contentStatus/>
</cp:coreProperties>
</file>